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DieseArbeitsmappe"/>
  <mc:AlternateContent xmlns:mc="http://schemas.openxmlformats.org/markup-compatibility/2006">
    <mc:Choice Requires="x15">
      <x15ac:absPath xmlns:x15ac="http://schemas.microsoft.com/office/spreadsheetml/2010/11/ac" url="R:\Referat72\EFRE\Exceltool\"/>
    </mc:Choice>
  </mc:AlternateContent>
  <bookViews>
    <workbookView xWindow="0" yWindow="0" windowWidth="28800" windowHeight="13500" tabRatio="580"/>
  </bookViews>
  <sheets>
    <sheet name="0 Titelblatt" sheetId="3" r:id="rId1"/>
    <sheet name="1 Energieeffizienz" sheetId="21" r:id="rId2"/>
    <sheet name="2 Klimaneutralität" sheetId="22" r:id="rId3"/>
    <sheet name="3 Klimaresilienzprüfung" sheetId="19" r:id="rId4"/>
    <sheet name="3.1 Ermittlung Klimarisiko" sheetId="9" r:id="rId5"/>
    <sheet name="3.2 Risikobewertung" sheetId="16" r:id="rId6"/>
    <sheet name="3.3 Anpassungspotionen" sheetId="18" r:id="rId7"/>
    <sheet name="zu 3.1 Info - Exposition" sheetId="20" r:id="rId8"/>
    <sheet name="zu 3.2 Info - Risikobewertung" sheetId="14" r:id="rId9"/>
    <sheet name="3.2 Info - Wahrscheinlichkeiten" sheetId="17" r:id="rId10"/>
  </sheets>
  <externalReferences>
    <externalReference r:id="rId11"/>
  </externalReferences>
  <definedNames>
    <definedName name="_xlnm.Print_Area" localSheetId="0">'0 Titelblatt'!$B$1:$C$16</definedName>
    <definedName name="_xlnm.Print_Area" localSheetId="1">'1 Energieeffizienz'!$A$1:$A$64</definedName>
    <definedName name="_xlnm.Print_Area" localSheetId="2">'2 Klimaneutralität'!$A$1:$AC$54</definedName>
    <definedName name="_xlnm.Print_Area" localSheetId="3">'3 Klimaresilienzprüfung'!$A$1:$F$42</definedName>
    <definedName name="_xlnm.Print_Area" localSheetId="4">'3.1 Ermittlung Klimarisiko'!$A$1:$Q$195</definedName>
    <definedName name="_xlnm.Print_Area" localSheetId="5">'3.2 Risikobewertung'!$A$1:$P$70</definedName>
  </definedNames>
  <calcPr calcId="162913"/>
  <customWorkbookViews>
    <customWorkbookView name="EFRE" guid="{1CEC71CB-DC87-4065-91A5-116B4A83B718}" includePrintSettings="0" includeHiddenRowCol="0" maximized="1" xWindow="-8" yWindow="-8" windowWidth="1936" windowHeight="1176" tabRatio="580" activeSheetId="1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4" i="16" l="1"/>
  <c r="H53" i="16"/>
  <c r="G53" i="16"/>
  <c r="L55" i="9" l="1"/>
  <c r="B51" i="22" l="1"/>
  <c r="G43" i="22"/>
  <c r="G25" i="22"/>
  <c r="G49" i="22" l="1"/>
  <c r="J55" i="9"/>
  <c r="H55" i="9"/>
  <c r="F55" i="9"/>
  <c r="D55" i="9"/>
  <c r="F18" i="16" l="1"/>
  <c r="G18" i="16"/>
  <c r="H18" i="16"/>
  <c r="I18" i="16"/>
  <c r="J18" i="16"/>
  <c r="E18" i="16"/>
  <c r="M58" i="9"/>
  <c r="F57" i="16" l="1"/>
  <c r="G57" i="16"/>
  <c r="H56" i="16"/>
  <c r="E57" i="16"/>
  <c r="D57" i="16"/>
  <c r="F56" i="16"/>
  <c r="G56" i="16"/>
  <c r="E56" i="16"/>
  <c r="D56" i="16"/>
  <c r="F55" i="16"/>
  <c r="H55" i="16"/>
  <c r="G55" i="16"/>
  <c r="D55" i="16"/>
  <c r="E55" i="16"/>
  <c r="G54" i="16"/>
  <c r="F54" i="16"/>
  <c r="H57" i="16"/>
  <c r="E54" i="16"/>
  <c r="D54" i="16"/>
  <c r="L57" i="9"/>
  <c r="L56" i="9"/>
  <c r="J57" i="9"/>
  <c r="J56" i="9"/>
  <c r="H57" i="9"/>
  <c r="H56" i="9"/>
  <c r="F57" i="9"/>
  <c r="F56" i="9"/>
  <c r="D57" i="9"/>
  <c r="D56" i="9"/>
  <c r="F53" i="16" l="1"/>
  <c r="E53" i="16"/>
  <c r="D53" i="16"/>
  <c r="L58" i="9" l="1"/>
  <c r="J58" i="9" l="1"/>
  <c r="H58" i="9"/>
  <c r="F58" i="9"/>
  <c r="D58" i="9"/>
  <c r="E28" i="9" l="1"/>
  <c r="J28" i="9" l="1"/>
  <c r="D28" i="9" l="1"/>
  <c r="I28" i="9" l="1"/>
  <c r="H28" i="9"/>
  <c r="G28" i="9"/>
  <c r="F28" i="9"/>
  <c r="G75" i="9" l="1"/>
  <c r="G76" i="9"/>
  <c r="G74" i="9"/>
  <c r="E76" i="9"/>
  <c r="E74" i="9"/>
  <c r="E75" i="9"/>
  <c r="F76" i="9"/>
  <c r="F74" i="9"/>
  <c r="F75" i="9"/>
  <c r="B15" i="3" l="1"/>
</calcChain>
</file>

<file path=xl/sharedStrings.xml><?xml version="1.0" encoding="utf-8"?>
<sst xmlns="http://schemas.openxmlformats.org/spreadsheetml/2006/main" count="320" uniqueCount="240">
  <si>
    <t>Telefon:</t>
  </si>
  <si>
    <t>E-Mail:</t>
  </si>
  <si>
    <t>Gebäude</t>
  </si>
  <si>
    <t>Netzinfrastrukturen</t>
  </si>
  <si>
    <t>Abfallanlagen</t>
  </si>
  <si>
    <t>3.1</t>
  </si>
  <si>
    <t>3.1a</t>
  </si>
  <si>
    <t>3.1b</t>
  </si>
  <si>
    <t>hoch</t>
  </si>
  <si>
    <t>mittel</t>
  </si>
  <si>
    <t>niedrig</t>
  </si>
  <si>
    <t xml:space="preserve">mittel </t>
  </si>
  <si>
    <t>derzeitiges Klima</t>
  </si>
  <si>
    <t>3.1c</t>
  </si>
  <si>
    <t>gering</t>
  </si>
  <si>
    <t>3.2</t>
  </si>
  <si>
    <t>Hitze</t>
  </si>
  <si>
    <t>Dürre</t>
  </si>
  <si>
    <t>Sensitivität (höchste je Vorhabenkomponente)</t>
  </si>
  <si>
    <t>höchste Einstufung je Klimagefahr</t>
  </si>
  <si>
    <t>Exposition (derzeitiges/zukünftiges Klima) am Vorhabenstandort</t>
  </si>
  <si>
    <t>Anfälligkeit</t>
  </si>
  <si>
    <t>Schaden an Vermögenswerten</t>
  </si>
  <si>
    <t>Umwelt, Kulturerbe</t>
  </si>
  <si>
    <t>Reputation</t>
  </si>
  <si>
    <t>Sicherheit, Gesundheit</t>
  </si>
  <si>
    <t>unbedeutend</t>
  </si>
  <si>
    <t>schwerwiegend</t>
  </si>
  <si>
    <t>katastrophal</t>
  </si>
  <si>
    <t>Bitte erläuteren Sie kurz, wie Sie zu den oben gemachten Angaben gekommen sind:</t>
  </si>
  <si>
    <t>Ermittlung von Anpassungsoptionen</t>
  </si>
  <si>
    <t>3.2a</t>
  </si>
  <si>
    <t>Analyse der Auswirkungen der Klimarisiken</t>
  </si>
  <si>
    <t>3.2b</t>
  </si>
  <si>
    <t>Phase 1: Ermittlung von potenziell erheblichen Klimarisiken</t>
  </si>
  <si>
    <t>Phase 2: Risikobewertung</t>
  </si>
  <si>
    <t>Sturm</t>
  </si>
  <si>
    <t>Erwartete Lebensdauer der Infrastrukturinvestition in Jahren</t>
  </si>
  <si>
    <t>PLZ, Ort</t>
  </si>
  <si>
    <t>Straße, Hausnummer</t>
  </si>
  <si>
    <t>Bezeichnung des Vorhabens</t>
  </si>
  <si>
    <t>3. Anpassung an den Klimawandel - Klimaresilienz</t>
  </si>
  <si>
    <t>Vorhabenkomponente</t>
  </si>
  <si>
    <t>Risikobereiche</t>
  </si>
  <si>
    <t>Größenordung der Folgen</t>
  </si>
  <si>
    <t>Schaden an Vermögenswerten / technisch / operationell</t>
  </si>
  <si>
    <t>Auswirkungen können durch die normale Aktivität aufgefangen werden</t>
  </si>
  <si>
    <t>Ungünstiges Ereignis kann durch Maßnahmen zur Fortführung des Geschäftsbetriebs aufgefangen werden</t>
  </si>
  <si>
    <t>Schwerwiegendes Ereignis, das zusätzliche Sofortmaßnahmen für die Aufrechterhaltung des Geschäftsbetriebs erfordert</t>
  </si>
  <si>
    <t>Kritisches Ereignis, das außerordentliche oder Sofortmaßnahmen für die Aufrechterhaltung des Geschäftsbetriebs erfordert</t>
  </si>
  <si>
    <t>Katastrophe, die zu einem Herunterfahren oder Zusammenbruch oder zum Verlust der Anlage/des Netzes führen kann</t>
  </si>
  <si>
    <t>Sicherheit und Gesundheit</t>
  </si>
  <si>
    <t>Erste-Hilfe-Fall</t>
  </si>
  <si>
    <t>Leichte Verletzung, ärztliche Behandlung</t>
  </si>
  <si>
    <t>Schwere Verletzung oder Arbeitsausfall</t>
  </si>
  <si>
    <t>Größere oder multiple Verletzungen, bleibende Verletzung oder Behinderung</t>
  </si>
  <si>
    <t>Einzelne oder mehrere Todesfälle</t>
  </si>
  <si>
    <t>Umwelt</t>
  </si>
  <si>
    <t>Keine Auswirkungen auf Referenz-Umwelt. An der Quelle lokalisiert. Keine Wiederherstellung erforderlich</t>
  </si>
  <si>
    <t>Innerhalb der Grenzen des Standorts lokalisiert. Wiederherstellung messbar innerhalb eines Monats der Auswirkungen</t>
  </si>
  <si>
    <t>Mäßiger Schaden mit potenziell weiterreichender Auswirkung. Wiederherstellung in einem Jahr</t>
  </si>
  <si>
    <t>Erheblicher Schaden mit lokaler Auswirkung. Wiederherstellung nach mehr als einem Jahr. Nichteinhaltung der Umweltvorschriften/Genehmigung</t>
  </si>
  <si>
    <t>Erheblicher Schaden mit weitreichender Auswirkung. Wiederherstellung nach mehr als einem Jahr. Begrenzte Aussichten auf eine vollständige Wiederherstellung</t>
  </si>
  <si>
    <t>Soziales</t>
  </si>
  <si>
    <t>Keine negativen sozialen Auswirkungen</t>
  </si>
  <si>
    <t>Lokale, vorübergehende soziale Auswirkungen</t>
  </si>
  <si>
    <t>Lokale, langfristige soziale Auswirkungen</t>
  </si>
  <si>
    <t>Mangelnder Schutz armer oder schutzbedürftiger Gruppen ( 1 ). Nationale, langfristige soziale Auswirkungen</t>
  </si>
  <si>
    <t>Verlust der gesellschaftlichen Betriebsgenehmigung. Lokale Proteste</t>
  </si>
  <si>
    <t>Finanzen (für einzelne Extremereignisse oder durchschnittliche jährliche Auswirkungen) (**)</t>
  </si>
  <si>
    <t>x % IRR (***) &lt; 2 % des Umsatzes</t>
  </si>
  <si>
    <t>x % IRR 2-10 % des Umsatzes</t>
  </si>
  <si>
    <t>x % IRR 10-25 % des Umsatzes</t>
  </si>
  <si>
    <t>x % IRR 25-50 % des Umsatzes</t>
  </si>
  <si>
    <t>x % IRR &gt; 50 % des Umsatzes</t>
  </si>
  <si>
    <t>Lokale, vorübergehende Auswirkungen auf die öffentliche Meinung</t>
  </si>
  <si>
    <t>Lokale, kurzfristige Auswirkungen auf die öffentliche Meinung</t>
  </si>
  <si>
    <t>Lokale, langfristige Auswirkungen auf die öffentliche Meinung mit negativer Berichterstattung in den lokalen Medien</t>
  </si>
  <si>
    <t>Nationale, kurzfristige Auswirkungen auf die öffentliche Meinung; negative Medienberichterstattung in landesweiten Medien</t>
  </si>
  <si>
    <t>Nationale, langfristige Auswirkungen, die die Regierungsstabilität beeinträchtigen könnten</t>
  </si>
  <si>
    <t>Kultur Kulturerbe und Kultureinrichtungen</t>
  </si>
  <si>
    <t>Unbedeutende Auswirkungen</t>
  </si>
  <si>
    <t>Kurzfristige Auswirkungen Mögliche Wiederherstellung oder Reparatur</t>
  </si>
  <si>
    <t>Erheblicher Schaden mit nationalen und internationalen Auswirkungen</t>
  </si>
  <si>
    <t>Dauerhafter Verlust mit daraus resultierenden Auswirkungen auf die Gesellschaft</t>
  </si>
  <si>
    <t>( 1 ) Einschließlich Gruppen, die von natürlichen Ressourcen und dem Kulturerbe abhängig sind, um ihr Einkommen/ihre Lebensgrundlage zu sichern (selbst wenn sie nicht als arm gelten), und Gruppen, die als arm und schutzbedürftig gelten (und oft weniger anpassungsfähig sind), sowie Menschen mit Behinderungen und ältere Menschen. (*) Die hier vorgeschlagenen Rangfolgen und Werte dienen der Veranschaulichung. Es liegt bei den Projektträgern und dem Beauftragten für die Sicherung der Klimaverträglichkeit, diese zu ändern. (**) Beispielhafte Indikatoren — andere verwendbare Indikatoren, einschließlich der Kosten für: kurzfristige/langfristige Notfallmaßnahmen; Wiederherstellung von Vermögenswerten; Umweltsanierung; indirekte Kosten für die Wirtschaft, indirekte soziale Kosten. (***) Interner Zinsfuß (IRR).</t>
  </si>
  <si>
    <t xml:space="preserve">Sturm </t>
  </si>
  <si>
    <t>Ausdruck</t>
  </si>
  <si>
    <t>Qualitativ</t>
  </si>
  <si>
    <t>Indikative Skala für die Bewertung der Wahrscheinlichkeit einer Klimagefahr</t>
  </si>
  <si>
    <t>selten</t>
  </si>
  <si>
    <t>unwahrscheinlich</t>
  </si>
  <si>
    <t>wahrscheinlich</t>
  </si>
  <si>
    <t>fast sicher</t>
  </si>
  <si>
    <t>Quantitativ [%]</t>
  </si>
  <si>
    <t>sehr unwahrscheinliches Eintreten</t>
  </si>
  <si>
    <t>unwahrscheinliches Eintreten</t>
  </si>
  <si>
    <t>wahrscheinliches Eintreten</t>
  </si>
  <si>
    <t>sehr wahrscheinliches Eintreten</t>
  </si>
  <si>
    <t>Wahrscheinlichkeit</t>
  </si>
  <si>
    <t>3.2c</t>
  </si>
  <si>
    <t>insgesamt für die o.g. Risikobereiche</t>
  </si>
  <si>
    <t>Wahrscheinlichkeitsanalyse</t>
  </si>
  <si>
    <t>3.3</t>
  </si>
  <si>
    <t>zukünftiges Klima &lt;2050</t>
  </si>
  <si>
    <t>zukünftiges Klima &lt;2100</t>
  </si>
  <si>
    <t>3 Klimaresilienzprüfung EFRE 2021 - 2027</t>
  </si>
  <si>
    <t>Die Prüfung der Klimaresilienz ermittelt die Klimaanfälligkeit und bewertet das Risiko für das Fördervorhaben. Durch gezielte Anpassungsmaßnahmen an gegenwärtige und zukünftige Klimabedingungen soll das Risiko auf ein akzeptables Maß gesenkt werden. Die Klimaresilienz wird in zwei Phasen geprüft.</t>
  </si>
  <si>
    <t>Phase 1: Screening oder Prüfung</t>
  </si>
  <si>
    <t>Phase 2: Detaillierte Risikoanalyse</t>
  </si>
  <si>
    <t>Zuerst werden die Klimarisiken für das geplante Fördervorhaben (Sensitivitätsanalyse) und für den geplanten Standort (Expositionsanalyse) bestimmt. Aus der Kombination von Sensitivität und Exposition wird dann die Anfälligkeit des Fördervorhabens gegenüber Klimarisiken abgeleitet (Anfälligkeitsanalyse).</t>
  </si>
  <si>
    <t>Die mit einem mittleren oder hohen Grad der Anfälligkeit ermittelten Klimavariablen werden einer detaillierten Risikobewertung unterzogen, indem die Wahrscheinlichkeit des Eintretens von klimatischen Schadensereignissen und eine Analyse der Auswirkungen erhoben werden. Die Kombination aus Eintrittswahrscheinlichkeit und Schadensschwere (Auswirkungsgrad) führt dann im letzten Schritt zur Bewertung des Risikos.</t>
  </si>
  <si>
    <t>Posteitzahl, Ort</t>
  </si>
  <si>
    <t>Bitte geben Sie den Standort mit Adressdaten an, für welchen Sie die Expositionsanalyse durchführen.</t>
  </si>
  <si>
    <t>Vorname, Name</t>
  </si>
  <si>
    <t>Firma / Verwaltung</t>
  </si>
  <si>
    <t>Mitarbeit an</t>
  </si>
  <si>
    <t>Phase 1 Screening</t>
  </si>
  <si>
    <t>Phase 2 Detaillierte Risikoanalyse</t>
  </si>
  <si>
    <t>Ermittlung und Bewertung Anpassungsmaßnahmen</t>
  </si>
  <si>
    <t>Starkregen</t>
  </si>
  <si>
    <t>Wo finden Sie Klimadaten für Ihren Investitionsort?</t>
  </si>
  <si>
    <t xml:space="preserve">Anpassungsmaßnahmen sind dann bereits Strategien um erhebliche Klimarisiken zu minimieren. Die Anpassungsmaßnahmen sind für jedes Klimarisiko einzeln zu erarbeiten und zu bewerten und dann in den Betrieb des Förderprojektes zu integrieren. </t>
  </si>
  <si>
    <t>Tel. 0361 573942185</t>
  </si>
  <si>
    <t>Tel. 0361 573942562</t>
  </si>
  <si>
    <t>Famke.Geissler@tlubn.thueringen.de</t>
  </si>
  <si>
    <t>Mark.Schmidt@tlubn.thueringen.de</t>
  </si>
  <si>
    <t>Kontaktieren Sie uns bei Fragen rund um die Klimaresilienzprüfung</t>
  </si>
  <si>
    <t>Famke Geißler, Referentin</t>
  </si>
  <si>
    <t>Mark Schmidt, Referent</t>
  </si>
  <si>
    <t>Anlagen vor Ort</t>
  </si>
  <si>
    <t xml:space="preserve">Verkehrsverbindungen </t>
  </si>
  <si>
    <t xml:space="preserve">Klimagefahr </t>
  </si>
  <si>
    <t xml:space="preserve">Gebäude </t>
  </si>
  <si>
    <t>Außenanlagen</t>
  </si>
  <si>
    <t>Sonstiges</t>
  </si>
  <si>
    <t xml:space="preserve">Inputs </t>
  </si>
  <si>
    <t>Medien (Wasser, Energie, etc.)</t>
  </si>
  <si>
    <t>Arbeitskräfte</t>
  </si>
  <si>
    <t>Erreichbarkeit</t>
  </si>
  <si>
    <t>Abtransport</t>
  </si>
  <si>
    <t>Nachfrage</t>
  </si>
  <si>
    <r>
      <t xml:space="preserve">Überschwemmung 
</t>
    </r>
    <r>
      <rPr>
        <sz val="11"/>
        <color theme="1"/>
        <rFont val="Calibri"/>
        <family val="2"/>
        <scheme val="minor"/>
      </rPr>
      <t>(Lage)</t>
    </r>
  </si>
  <si>
    <t xml:space="preserve">Outputs </t>
  </si>
  <si>
    <t>Lieferkette</t>
  </si>
  <si>
    <t>Wert</t>
  </si>
  <si>
    <t>Gefährdung</t>
  </si>
  <si>
    <t xml:space="preserve">Wert </t>
  </si>
  <si>
    <r>
      <t xml:space="preserve">Hitze
</t>
    </r>
    <r>
      <rPr>
        <sz val="11"/>
        <color theme="1"/>
        <rFont val="Calibri"/>
        <family val="2"/>
        <scheme val="minor"/>
      </rPr>
      <t xml:space="preserve"> (Heiße Tage)</t>
    </r>
  </si>
  <si>
    <t>Schwerwiegender Schaden mit weitreichenden Auswirkungen auf die Tourismus- branche</t>
  </si>
  <si>
    <t>weitere Klimagefahr (Hagel, Blitz, Schnee)</t>
  </si>
  <si>
    <t>Über-schwemmung</t>
  </si>
  <si>
    <t>Sensitivitätsanalyse - Welche Klimagefahren sind für das Vorhaben relevant?</t>
  </si>
  <si>
    <t>Lebensdauer</t>
  </si>
  <si>
    <t>Bitte erläutern Sie kurz, wie Sie zur Einstufung der Sensitivität je Klimavariable gekommen sind.</t>
  </si>
  <si>
    <t xml:space="preserve">höchste Einstufung </t>
  </si>
  <si>
    <t>Exposition (derzeitiges und zukünftiges Klima)</t>
  </si>
  <si>
    <t xml:space="preserve">Klima </t>
  </si>
  <si>
    <r>
      <rPr>
        <sz val="14"/>
        <color theme="1"/>
        <rFont val="Calibri"/>
        <family val="2"/>
        <scheme val="minor"/>
      </rPr>
      <t xml:space="preserve">Klimavariablen </t>
    </r>
    <r>
      <rPr>
        <vertAlign val="superscript"/>
        <sz val="14"/>
        <color theme="1"/>
        <rFont val="Calibri"/>
        <family val="2"/>
        <scheme val="minor"/>
      </rPr>
      <t xml:space="preserve">* fortführende Informationen zu den Bewertungskriterien im Reiter </t>
    </r>
    <r>
      <rPr>
        <i/>
        <vertAlign val="superscript"/>
        <sz val="14"/>
        <color theme="1"/>
        <rFont val="Calibri"/>
        <family val="2"/>
        <scheme val="minor"/>
      </rPr>
      <t>3.1 Info - Exposition</t>
    </r>
  </si>
  <si>
    <t>Klimavariable</t>
  </si>
  <si>
    <t>Klimagefahr</t>
  </si>
  <si>
    <t>Weniger als 10 heiße Tage pro Jahr</t>
  </si>
  <si>
    <t>10 – 20 heiße Tage im Jahr</t>
  </si>
  <si>
    <t>Mehr als 20 heiße Tage im Jahr</t>
  </si>
  <si>
    <t>TPI &gt; 0</t>
  </si>
  <si>
    <t xml:space="preserve">TPI -10 bis  0 </t>
  </si>
  <si>
    <t>TPI &lt; -10</t>
  </si>
  <si>
    <t>Überschwemmung</t>
  </si>
  <si>
    <t xml:space="preserve">Standort außerhalb Überschwemmungsbereich HQ 200 </t>
  </si>
  <si>
    <t xml:space="preserve">größer als - 50 mm </t>
  </si>
  <si>
    <t>- 150 bis - 50 mm</t>
  </si>
  <si>
    <t>kleiner als – 150 mm</t>
  </si>
  <si>
    <t>TPI &lt; 0</t>
  </si>
  <si>
    <t>TPI  0 bis 15</t>
  </si>
  <si>
    <t>TPI &gt; 15</t>
  </si>
  <si>
    <t>Hagel</t>
  </si>
  <si>
    <t>Thüringen alle Standorte</t>
  </si>
  <si>
    <t xml:space="preserve">Blitzschlag </t>
  </si>
  <si>
    <t>0 = nicht exponiert</t>
  </si>
  <si>
    <t>1 = exponiert</t>
  </si>
  <si>
    <t>Schneelast</t>
  </si>
  <si>
    <t>Klimabereich 5 bis 7</t>
  </si>
  <si>
    <t>Klimabereich 1 bis 4</t>
  </si>
  <si>
    <t>Antragsteller:in</t>
  </si>
  <si>
    <t>Ansprechpartner:in (Name, Vorname):</t>
  </si>
  <si>
    <t>Produkte / Dienstleistungen</t>
  </si>
  <si>
    <t>Produktionsprozess</t>
  </si>
  <si>
    <t>Sozial</t>
  </si>
  <si>
    <t>Finanziell</t>
  </si>
  <si>
    <r>
      <t xml:space="preserve">Dürre 
</t>
    </r>
    <r>
      <rPr>
        <sz val="11"/>
        <color theme="1"/>
        <rFont val="Calibri"/>
        <family val="2"/>
        <scheme val="minor"/>
      </rPr>
      <t>(Klimatische Wasserbilanz)</t>
    </r>
  </si>
  <si>
    <r>
      <t xml:space="preserve">Sturm 
</t>
    </r>
    <r>
      <rPr>
        <sz val="11"/>
        <color theme="1"/>
        <rFont val="Calibri"/>
        <family val="2"/>
        <scheme val="minor"/>
      </rPr>
      <t>(TPI - Sturm)</t>
    </r>
  </si>
  <si>
    <r>
      <t xml:space="preserve">Starkregen </t>
    </r>
    <r>
      <rPr>
        <sz val="11"/>
        <color theme="1"/>
        <rFont val="Calibri"/>
        <family val="2"/>
        <scheme val="minor"/>
      </rPr>
      <t xml:space="preserve">
(TPI - Starkregen)</t>
    </r>
  </si>
  <si>
    <t>Für Tabelle 3.1b benötigen Sie Klimadaten für Ihren Investitionsstandort. Diese Daten zum aktuellen Klima und die projezierten Klimadaten für die Zukunft finden Sie auf unserer Website. Sollten Sie die notwendigen Daten nicht finden können oder weitergehende Daten benötigen, so kontaktieren Sie bitte die unten genannten Personen.</t>
  </si>
  <si>
    <t>Thüringer Landesamt für Umwelt, Bergbau und Naturschutz (TLUBN)</t>
  </si>
  <si>
    <t>Die Klimaresilienzprüfung wird von einem Team von Expert:innen durchgeführt. Die Expert:innen (zum Beispiel: Ingenieur:innen, Architekt:innen, Planer:innen, Wissen-schaftler:innen) sind über das geplante Fördervorhaben und/oder den geplanten Standort gut informiert. Bitte benennen Sie die Mitglieder des Expert:innenteams für ihr Vorhaben.</t>
  </si>
  <si>
    <t>Das TLUBN schlägt die bereits eingefüllten (und nochmal im Kommentarfeld hinterlegten) Wahrscheinlichkeiten für die Klimavariablen vor. Sie können aufgrund kurzer Lebensdauer oder Exponiertheit des Standortes auch zu anderen Wahrscheinlichkeitsangaben kommen. Bitte begründen Sie ggf. diese Abweichungen und erläuteren kurz, wie Sie zu diesen Angaben gekommen sind.</t>
  </si>
  <si>
    <t>Bitte stellen Sie im Textfeld dar, durch welche Anpassungsmaßnahmen die durch Sie ermittelten erheblichen Klimarisiken für das Vorhaben auf ein für Sie akzeptables Niveau herabgesetzt wurden. Welchen Einfluss hatte dies auf die Vorhabenkonzipierung? Gehen Sie dabei auf jedes Klimarisiko gesondert ein. Berücksichtigen Sie ebenso die unionsweiten und ggf. nationalen, regionalen und lokalen Strategien und Pläne zur Anpassung an den Klimawandel. Sind Überwachungsmaßnahmen notwendig?</t>
  </si>
  <si>
    <t>Risiko</t>
  </si>
  <si>
    <t xml:space="preserve">Im Folgenden weiter zu betrachten sind die Klimagefahren, die im orange und gelb hinterlegten Bereich erscheinen. Für diese Klimagefahren ist eine Risikoanalyse notwendig. Weiter mit Reiter 3.2  Risikobewertung. </t>
  </si>
  <si>
    <t>Standort innerhalb Überschwemmungsbereich HQ 200</t>
  </si>
  <si>
    <t>Standort innerhalb Überschwemmungsbereich HQ 100</t>
  </si>
  <si>
    <t>-</t>
  </si>
  <si>
    <t>Auswirkungen wesentlicher Klimarisiken</t>
  </si>
  <si>
    <r>
      <t>Risikobewertung</t>
    </r>
    <r>
      <rPr>
        <sz val="11"/>
        <color theme="1"/>
        <rFont val="Calibri"/>
        <family val="2"/>
        <scheme val="minor"/>
      </rPr>
      <t xml:space="preserve"> </t>
    </r>
  </si>
  <si>
    <t>Die Risikobewertung ergibt sich automatisch aus der Analyse der Auswirkungen der Klimarisiken (Tab. 3.2a) und der Wahrscheinlichkeitsanalyse (Tab. 3.2b).</t>
  </si>
  <si>
    <t>Anfälligkeitsanalyse des Vorhabens am Vorhabensstandort</t>
  </si>
  <si>
    <t>Die Anfälligkeitsanalyse ergibt sich automatisch aus der Sensitivitätsanalyse (Tab. 3.1a) und der Exposition (Tab. 3.1b)</t>
  </si>
  <si>
    <t>Textfeld</t>
  </si>
  <si>
    <t>Risikobewertung für Tabelle 3.2a - Analyse der Auswirkungen der Klimarisiken</t>
  </si>
  <si>
    <t>Klimagefahrenbewertung für Tabelle 3.1b - Exposition am Vorhabenstandort</t>
  </si>
  <si>
    <t>Wahrscheinlichkeitsbewertung für Tabelle 3.2b - Wahrscheinlichkeitsanalyse</t>
  </si>
  <si>
    <t>Bitte füllen Sie nur eine Zeile für das zukünftige Klima aus, je nachdem für welche Lebensdauer die Infrastruktur aufgebaut wird. Infrastrukuren mit einer Lebensdauer von länger als 2050 werden in Zeile &lt;2100  eingetragen. Die entsprechenden Daten finden Sie unter:</t>
  </si>
  <si>
    <t>Bitte erläutern Sie kurz, welches Risikoniveau für Sie akzeptabel ist und Sie als Projektträger:in zu tragen bereit sind, so dass Anpassungsmaßnahmen nur bis zu diesem Risikoniveau notwendig sind.</t>
  </si>
  <si>
    <t>Ermittlung von Anpassungsoptionen, für die Risikobereiche, die bei der Risikobewertung in die Bereiche orange oder rot eingeordnet wurden.</t>
  </si>
  <si>
    <t>https://tlubn.thueringen.de/klima/resilienz</t>
  </si>
  <si>
    <t xml:space="preserve">Im Folgenden weiter zu betrachten sind die Klimagefahren, die im rot und orange hinterlegten Bereich erscheinen. Für diese Klimagefahren ist eine Erläuterung zu Anpassungsmaßnahmen (3.3 Anpassungoptionen) oder dem zu tragenden Risikoniveau notwendig. Weiter mit Reiter 3.3 Anpassungsoptionen. </t>
  </si>
  <si>
    <t>1. Energieeffizienz an erster Stelle</t>
  </si>
  <si>
    <t>Mit dem zentralen europäischen Grundsatz „Energieeffizienz an erster Stelle“ soll die sichere, nachhaltige, wettbewerbsfähige und erschwingliche Energieversorgung in der EU sichergestellt werden. Dies bedeutet für die Vorhaben eine größtmögliche Berücksichtigung (auch möglicher alternativer) Energieeffizienzmaßnahmen für eine effizientere Energienachfrage und Energieversorgung. 
Bitte bestätigen Sie die Einhaltung dieses Grundsatzes und erläutern Sie, welche Maßnahmen ergriffen wurden, um diesem Grundsatz im vorliegenden Vorhaben Rechnung zu tragen. Gehen Sie dabei bitte auch auf folgende Fragen ein:
a) Wie sorgen Sie dafür, dass Ihr Vorhaben so wenig Betriebsenergie wie möglich benötigt?
b) Aus welchen Energiequellen wird ihr Vorhaben gespeist?
c) Kann für Ihr Vorhaben Energie aus Sektorenkopplung genutzt werden?</t>
  </si>
  <si>
    <t>2. Eindämmung des Klimawandels - Klimaneutralität</t>
  </si>
  <si>
    <t>2.1</t>
  </si>
  <si>
    <t>Absolute Treibhausgasemissionen - nach Maßnahme</t>
  </si>
  <si>
    <r>
      <t xml:space="preserve">Die EU-Kommission verlangt eine Berechnung des „Treibhausgas-Fußabdrucks“, also der absoluten Treibhausgasemissionen der geförderten Infrastrukturinvestition. Dazu werden Angaben eines durchschnittlichen Betriebsjahres in den drei untenstehenden „Scopes“ benötigt. Weiterführende Informationen erhalten Sie beim Klick auf die auszufüllenden Kästchen oder in den FAQ (Link am Blattende). Die "absoluten Treibhausgasemissionen sind die Werte nach Durchführung der Maßnahme. Dazu sind die Werte der voraussichtlichen Bedarfe anzusetzen (z.B. Energiebedarfsberechnung nach GEG). </t>
    </r>
    <r>
      <rPr>
        <sz val="11"/>
        <color theme="1"/>
        <rFont val="Calibri"/>
        <family val="2"/>
        <scheme val="minor"/>
      </rPr>
      <t xml:space="preserve"> Zur Ermittlung der CO</t>
    </r>
    <r>
      <rPr>
        <vertAlign val="subscript"/>
        <sz val="11"/>
        <color theme="1"/>
        <rFont val="Calibri"/>
        <family val="2"/>
        <scheme val="minor"/>
      </rPr>
      <t>2</t>
    </r>
    <r>
      <rPr>
        <sz val="11"/>
        <color theme="1"/>
        <rFont val="Calibri"/>
        <family val="2"/>
        <scheme val="minor"/>
      </rPr>
      <t xml:space="preserve">-Emissionen (Scopes) können Sie sich an die ThEGA wenden (Kontaktdaten finden Sie auf dem Deckblatt). 
Bitte fügen Sie die Unterlagen, aus denen die Berechnungen hervorgehen, als Anlage bei. Aus diesen Unterlagen sollte auch die gewählte Bilanzgrenze sowie die berücksichtigten Emissionskategorien in Scope 3 ersichtlich sein.
</t>
    </r>
  </si>
  <si>
    <t>Scope 1:</t>
  </si>
  <si>
    <r>
      <t>tCO</t>
    </r>
    <r>
      <rPr>
        <vertAlign val="subscript"/>
        <sz val="11"/>
        <color theme="1"/>
        <rFont val="Calibri"/>
        <family val="2"/>
        <scheme val="minor"/>
      </rPr>
      <t>2</t>
    </r>
    <r>
      <rPr>
        <sz val="11"/>
        <color theme="1"/>
        <rFont val="Calibri"/>
        <family val="2"/>
        <scheme val="minor"/>
      </rPr>
      <t>äq/Jahr</t>
    </r>
  </si>
  <si>
    <t>Scope 2:</t>
  </si>
  <si>
    <t>Scope 3 (vor-/nachgelagerte Wertschöpfungskette):</t>
  </si>
  <si>
    <t>Absolute Emissionen (gesamt):</t>
  </si>
  <si>
    <t>2.2</t>
  </si>
  <si>
    <t>Referenz-Szenario "ohne Projekt" - vor Maßnahme</t>
  </si>
  <si>
    <t>Dies sind die Emissionen des bestehenden Objketes (Bestand), also "ohne Projekt"= ohne Maßnahme. Ggf. gibt es keinen Bestand, dann ist ein typisches Szenario eines vergleichbaren Objektes zu verwenden. Für Gebäude gibt es abhängig von Typ/Nutzung, Größe und der Gebäudealtersklasse entsprechende Vergleichswerte.
Bitte fügen Sie die Unterlagen, aus denen die Beschreibung des Referenz-Szenarios "ohne Projekt" und die Berechnungen hervorgehen, als Anlage bei. Aus diesen Unterlagen sollte auch die gewählte Bilanzgrenze sowie die berücksichtigten Emissionskategorien in Scope 3 ersichtlich sein.</t>
  </si>
  <si>
    <t>Referenz-Emissionen (gesamt):</t>
  </si>
  <si>
    <t>2.3</t>
  </si>
  <si>
    <t xml:space="preserve"> relative Treibhausgasemissionen</t>
  </si>
  <si>
    <t xml:space="preserve">Die relativen Emissionen sind die Differenz zwischen o.a. absoluten Emissionen und den Referenz-Emissionen des Szenarios "ohne Projekt", ebenfalls für ein typisches Betriebsjahr. </t>
  </si>
  <si>
    <t>Relative Emissionen</t>
  </si>
  <si>
    <r>
      <t>Falls die absoluten und/oder die relativen Emissionen 20.000 tCO</t>
    </r>
    <r>
      <rPr>
        <vertAlign val="subscript"/>
        <sz val="11"/>
        <color theme="1"/>
        <rFont val="Calibri"/>
        <family val="2"/>
        <scheme val="minor"/>
      </rPr>
      <t>2</t>
    </r>
    <r>
      <rPr>
        <sz val="11"/>
        <color theme="1"/>
        <rFont val="Calibri"/>
        <family val="2"/>
        <scheme val="minor"/>
      </rPr>
      <t>äq/Jahr überschreiten, muss auch die detaillierte Auswertung der Klimaneutralitätsprüfung absolviert werden. Wenden Sie sich in dem Fall bitte an die Thüringer Energieagentur (ThEGA). Für alle anderen Vorhaben reicht die Ermittlung des CO</t>
    </r>
    <r>
      <rPr>
        <vertAlign val="subscript"/>
        <sz val="11"/>
        <color theme="1"/>
        <rFont val="Calibri"/>
        <family val="2"/>
        <scheme val="minor"/>
      </rPr>
      <t>2</t>
    </r>
    <r>
      <rPr>
        <sz val="11"/>
        <color theme="1"/>
        <rFont val="Calibri"/>
        <family val="2"/>
        <scheme val="minor"/>
      </rPr>
      <t>-Fußabdrucks mit diesem Prüfungsschritt aus.</t>
    </r>
  </si>
  <si>
    <t>Link zu den FAQ der ThEGA</t>
  </si>
  <si>
    <r>
      <t>Risikobereich*</t>
    </r>
    <r>
      <rPr>
        <b/>
        <vertAlign val="superscript"/>
        <sz val="11"/>
        <color theme="1"/>
        <rFont val="Calibri"/>
        <family val="2"/>
        <scheme val="minor"/>
      </rPr>
      <t xml:space="preserve"> 
3.2 fortführende Informationen zu den Bewertungskriterien im Reiter 3.2 Info - Risikobewertung</t>
    </r>
  </si>
  <si>
    <r>
      <t xml:space="preserve">Wahrscheinlichkeit* 
</t>
    </r>
    <r>
      <rPr>
        <b/>
        <vertAlign val="superscript"/>
        <sz val="11"/>
        <color theme="1"/>
        <rFont val="Calibri"/>
        <family val="2"/>
        <scheme val="minor"/>
      </rPr>
      <t xml:space="preserve">3.2 fortführende Informationen zu den Bewertungskriterien im Reiter 3.3 Info - Wahrscheinlichkeiten </t>
    </r>
  </si>
  <si>
    <t>weitere Klimagefahr (Blitz)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</si>
</sst>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 &quot;Jahre&quot;"/>
    <numFmt numFmtId="165" formatCode="_-* #,##0_-;\-* #,##0_-;_-* &quot;-&quot;??_-;_-@_-"/>
    <numFmt numFmtId="166" formatCode="#,##0.0_ ;\-#,##0.0\ "/>
  </numFmts>
  <fonts count="34">
    <font>
      <sz val="11"/>
      <color theme="1"/>
      <name val="Calibri"/>
      <family val="2"/>
      <scheme val="minor"/>
    </font>
    <font>
      <u/>
      <sz val="11"/>
      <color theme="1"/>
      <name val="Calibri"/>
      <family val="2"/>
      <scheme val="minor"/>
    </font>
    <font>
      <b/>
      <sz val="11"/>
      <color theme="1"/>
      <name val="Calibri"/>
      <family val="2"/>
      <scheme val="minor"/>
    </font>
    <font>
      <b/>
      <sz val="11"/>
      <color rgb="FF000000"/>
      <name val="Calibri"/>
      <family val="2"/>
      <scheme val="minor"/>
    </font>
    <font>
      <sz val="10"/>
      <color theme="1"/>
      <name val="Arial"/>
      <family val="2"/>
    </font>
    <font>
      <sz val="18"/>
      <name val="Calibri"/>
      <family val="2"/>
      <scheme val="minor"/>
    </font>
    <font>
      <sz val="12"/>
      <color theme="1"/>
      <name val="Calibri"/>
      <family val="2"/>
      <scheme val="minor"/>
    </font>
    <font>
      <sz val="16"/>
      <color rgb="FFFFFFFF"/>
      <name val="Calibri"/>
      <family val="2"/>
      <scheme val="minor"/>
    </font>
    <font>
      <sz val="10"/>
      <color theme="1"/>
      <name val="Arial Unicode MS"/>
    </font>
    <font>
      <b/>
      <u/>
      <sz val="11"/>
      <color theme="1"/>
      <name val="Calibri"/>
      <family val="2"/>
      <scheme val="minor"/>
    </font>
    <font>
      <sz val="9"/>
      <color theme="1"/>
      <name val="Calibri"/>
      <family val="2"/>
      <scheme val="minor"/>
    </font>
    <font>
      <sz val="18"/>
      <color theme="1"/>
      <name val="Calibri"/>
      <family val="2"/>
      <scheme val="minor"/>
    </font>
    <font>
      <b/>
      <sz val="12"/>
      <color theme="1"/>
      <name val="Calibri"/>
      <family val="2"/>
      <scheme val="minor"/>
    </font>
    <font>
      <u/>
      <sz val="11"/>
      <color theme="10"/>
      <name val="Calibri"/>
      <family val="2"/>
      <scheme val="minor"/>
    </font>
    <font>
      <sz val="11"/>
      <color theme="0" tint="-0.499984740745262"/>
      <name val="Calibri"/>
      <family val="2"/>
      <scheme val="minor"/>
    </font>
    <font>
      <sz val="16"/>
      <name val="Calibri"/>
      <family val="2"/>
      <scheme val="minor"/>
    </font>
    <font>
      <sz val="11"/>
      <color theme="0"/>
      <name val="Calibri"/>
      <family val="2"/>
      <scheme val="minor"/>
    </font>
    <font>
      <sz val="14"/>
      <color theme="1"/>
      <name val="Calibri"/>
      <family val="2"/>
      <scheme val="minor"/>
    </font>
    <font>
      <vertAlign val="superscript"/>
      <sz val="14"/>
      <color theme="1"/>
      <name val="Calibri"/>
      <family val="2"/>
      <scheme val="minor"/>
    </font>
    <font>
      <i/>
      <vertAlign val="superscript"/>
      <sz val="14"/>
      <color theme="1"/>
      <name val="Calibri"/>
      <family val="2"/>
      <scheme val="minor"/>
    </font>
    <font>
      <sz val="18"/>
      <name val="Arial"/>
      <family val="2"/>
    </font>
    <font>
      <b/>
      <sz val="10"/>
      <color rgb="FFFFFFFF"/>
      <name val="Source Sans 3"/>
      <family val="2"/>
    </font>
    <font>
      <sz val="10"/>
      <color rgb="FF000000"/>
      <name val="Source Sans 3"/>
      <family val="2"/>
    </font>
    <font>
      <b/>
      <sz val="11"/>
      <color rgb="FFFFFFFF"/>
      <name val="Calibri"/>
      <family val="2"/>
      <scheme val="minor"/>
    </font>
    <font>
      <sz val="11"/>
      <color rgb="FF000000"/>
      <name val="Calibri"/>
      <family val="2"/>
      <scheme val="minor"/>
    </font>
    <font>
      <sz val="11"/>
      <color theme="1" tint="0.499984740745262"/>
      <name val="Calibri"/>
      <family val="2"/>
      <scheme val="minor"/>
    </font>
    <font>
      <sz val="11"/>
      <color theme="1"/>
      <name val="Calibri"/>
      <family val="2"/>
      <scheme val="minor"/>
    </font>
    <font>
      <sz val="16"/>
      <color theme="1"/>
      <name val="Calibri"/>
      <family val="2"/>
      <scheme val="minor"/>
    </font>
    <font>
      <sz val="14"/>
      <name val="Calibri"/>
      <family val="2"/>
      <scheme val="minor"/>
    </font>
    <font>
      <sz val="10"/>
      <color theme="1"/>
      <name val="Calibri"/>
      <family val="2"/>
      <scheme val="minor"/>
    </font>
    <font>
      <sz val="10"/>
      <color rgb="FFFF0000"/>
      <name val="Calibri"/>
      <family val="2"/>
      <scheme val="minor"/>
    </font>
    <font>
      <vertAlign val="subscript"/>
      <sz val="11"/>
      <color theme="1"/>
      <name val="Calibri"/>
      <family val="2"/>
      <scheme val="minor"/>
    </font>
    <font>
      <sz val="12"/>
      <name val="Calibri"/>
      <family val="2"/>
      <scheme val="minor"/>
    </font>
    <font>
      <b/>
      <vertAlign val="superscript"/>
      <sz val="11"/>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C0000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4"/>
        <bgColor indexed="64"/>
      </patternFill>
    </fill>
    <fill>
      <patternFill patternType="solid">
        <fgColor theme="4" tint="0.39997558519241921"/>
        <bgColor indexed="64"/>
      </patternFill>
    </fill>
    <fill>
      <patternFill patternType="solid">
        <fgColor rgb="FF0089C1"/>
        <bgColor indexed="64"/>
      </patternFill>
    </fill>
    <fill>
      <patternFill patternType="solid">
        <fgColor rgb="FFE7EDF4"/>
        <bgColor indexed="64"/>
      </patternFill>
    </fill>
    <fill>
      <patternFill patternType="solid">
        <fgColor rgb="FFCBDAE9"/>
        <bgColor indexed="64"/>
      </patternFill>
    </fill>
    <fill>
      <patternFill patternType="solid">
        <fgColor rgb="FFFFFF00"/>
        <bgColor indexed="64"/>
      </patternFill>
    </fill>
    <fill>
      <patternFill patternType="solid">
        <fgColor rgb="FF92D050"/>
        <bgColor indexed="64"/>
      </patternFill>
    </fill>
  </fills>
  <borders count="2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0" fontId="4" fillId="0" borderId="0"/>
    <xf numFmtId="0" fontId="13" fillId="0" borderId="0" applyNumberFormat="0" applyFill="0" applyBorder="0" applyAlignment="0" applyProtection="0"/>
    <xf numFmtId="43" fontId="26" fillId="0" borderId="0" applyFont="0" applyFill="0" applyBorder="0" applyAlignment="0" applyProtection="0"/>
  </cellStyleXfs>
  <cellXfs count="250">
    <xf numFmtId="0" fontId="0" fillId="0" borderId="0" xfId="0"/>
    <xf numFmtId="0" fontId="0" fillId="3" borderId="0" xfId="0" applyFill="1"/>
    <xf numFmtId="0" fontId="0" fillId="3" borderId="0" xfId="0" applyFont="1" applyFill="1"/>
    <xf numFmtId="0" fontId="0" fillId="3" borderId="0" xfId="0" applyFill="1" applyAlignment="1">
      <alignment vertical="top"/>
    </xf>
    <xf numFmtId="0" fontId="0" fillId="2" borderId="0" xfId="0" applyFill="1" applyBorder="1" applyAlignment="1">
      <alignment vertical="top"/>
    </xf>
    <xf numFmtId="49" fontId="0" fillId="3" borderId="0" xfId="0" applyNumberFormat="1" applyFill="1" applyAlignment="1">
      <alignment horizontal="right" vertical="top"/>
    </xf>
    <xf numFmtId="0" fontId="0" fillId="0" borderId="0" xfId="0" applyFont="1" applyFill="1"/>
    <xf numFmtId="49" fontId="0" fillId="0" borderId="0" xfId="0" applyNumberFormat="1"/>
    <xf numFmtId="49" fontId="2" fillId="0" borderId="0" xfId="0" applyNumberFormat="1" applyFont="1"/>
    <xf numFmtId="49" fontId="2" fillId="0" borderId="0" xfId="0" applyNumberFormat="1" applyFont="1" applyAlignment="1">
      <alignment vertical="center"/>
    </xf>
    <xf numFmtId="0" fontId="0" fillId="0" borderId="11" xfId="0" applyBorder="1"/>
    <xf numFmtId="0" fontId="10" fillId="2" borderId="0" xfId="0" applyFont="1" applyFill="1" applyAlignment="1">
      <alignment vertical="center"/>
    </xf>
    <xf numFmtId="0" fontId="0" fillId="2" borderId="0" xfId="0" applyFill="1"/>
    <xf numFmtId="49" fontId="0" fillId="2" borderId="0" xfId="0" applyNumberFormat="1" applyFill="1"/>
    <xf numFmtId="49" fontId="1" fillId="2" borderId="0" xfId="0" applyNumberFormat="1" applyFont="1" applyFill="1"/>
    <xf numFmtId="49" fontId="2" fillId="2" borderId="0" xfId="0" applyNumberFormat="1" applyFont="1" applyFill="1"/>
    <xf numFmtId="49" fontId="2" fillId="2" borderId="0" xfId="0" applyNumberFormat="1" applyFont="1" applyFill="1" applyBorder="1"/>
    <xf numFmtId="49" fontId="2" fillId="2" borderId="4" xfId="0" applyNumberFormat="1" applyFont="1" applyFill="1" applyBorder="1" applyAlignment="1">
      <alignment horizontal="center" vertical="center" wrapText="1"/>
    </xf>
    <xf numFmtId="49" fontId="2" fillId="2" borderId="0" xfId="0" applyNumberFormat="1" applyFont="1" applyFill="1" applyAlignment="1">
      <alignment vertical="center"/>
    </xf>
    <xf numFmtId="49" fontId="0" fillId="2" borderId="0" xfId="0" applyNumberFormat="1" applyFill="1" applyBorder="1" applyAlignment="1">
      <alignment vertical="top"/>
    </xf>
    <xf numFmtId="49" fontId="0" fillId="2" borderId="0" xfId="0" applyNumberFormat="1" applyFill="1" applyBorder="1" applyAlignment="1">
      <alignment horizontal="left" vertical="top"/>
    </xf>
    <xf numFmtId="49" fontId="0" fillId="2" borderId="0" xfId="0" applyNumberFormat="1" applyFont="1" applyFill="1"/>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0" fillId="2" borderId="4" xfId="0" applyNumberFormat="1" applyFill="1" applyBorder="1" applyAlignment="1">
      <alignment horizontal="center" vertical="center"/>
    </xf>
    <xf numFmtId="49" fontId="0" fillId="2" borderId="0" xfId="0" applyNumberFormat="1" applyFill="1" applyBorder="1"/>
    <xf numFmtId="49" fontId="0" fillId="2" borderId="0" xfId="0" applyNumberFormat="1" applyFill="1" applyAlignment="1"/>
    <xf numFmtId="49" fontId="9" fillId="2" borderId="0" xfId="0" applyNumberFormat="1" applyFont="1" applyFill="1"/>
    <xf numFmtId="49" fontId="0" fillId="2" borderId="0" xfId="0" applyNumberFormat="1" applyFill="1" applyBorder="1" applyAlignment="1"/>
    <xf numFmtId="49" fontId="0" fillId="2" borderId="0" xfId="0" applyNumberFormat="1" applyFill="1" applyBorder="1" applyAlignment="1">
      <alignment horizontal="left"/>
    </xf>
    <xf numFmtId="49" fontId="1" fillId="2" borderId="0" xfId="0" applyNumberFormat="1" applyFont="1" applyFill="1" applyBorder="1" applyAlignment="1">
      <alignment horizontal="left"/>
    </xf>
    <xf numFmtId="0" fontId="0" fillId="10" borderId="0" xfId="0" applyFill="1"/>
    <xf numFmtId="0" fontId="0" fillId="2" borderId="4" xfId="0" applyFill="1" applyBorder="1" applyAlignment="1">
      <alignment horizontal="left" vertical="top" wrapText="1"/>
    </xf>
    <xf numFmtId="0" fontId="0" fillId="2" borderId="0" xfId="0" applyFill="1" applyBorder="1"/>
    <xf numFmtId="0" fontId="0" fillId="2" borderId="2" xfId="0" applyFill="1" applyBorder="1"/>
    <xf numFmtId="0" fontId="0" fillId="2" borderId="4" xfId="0" applyFill="1" applyBorder="1" applyAlignment="1">
      <alignment horizontal="center" vertical="top" wrapText="1"/>
    </xf>
    <xf numFmtId="0" fontId="2" fillId="2" borderId="4" xfId="0" applyFont="1" applyFill="1" applyBorder="1"/>
    <xf numFmtId="0" fontId="0" fillId="2" borderId="4" xfId="0" applyFill="1" applyBorder="1" applyAlignment="1">
      <alignment vertical="top" wrapText="1"/>
    </xf>
    <xf numFmtId="49" fontId="0" fillId="2" borderId="0" xfId="0" applyNumberFormat="1" applyFill="1" applyAlignment="1">
      <alignment horizontal="right" vertical="top"/>
    </xf>
    <xf numFmtId="0" fontId="0" fillId="2" borderId="0" xfId="0" applyFill="1" applyAlignment="1">
      <alignment vertical="top"/>
    </xf>
    <xf numFmtId="0" fontId="2" fillId="0" borderId="4" xfId="0" applyFont="1" applyBorder="1" applyAlignment="1">
      <alignment vertical="center" wrapText="1"/>
    </xf>
    <xf numFmtId="49" fontId="2" fillId="2" borderId="4"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0" fontId="7" fillId="13" borderId="0" xfId="0" applyFont="1" applyFill="1" applyBorder="1" applyAlignment="1">
      <alignment vertical="top"/>
    </xf>
    <xf numFmtId="49" fontId="2" fillId="2" borderId="4" xfId="0" applyNumberFormat="1" applyFont="1" applyFill="1" applyBorder="1" applyAlignment="1">
      <alignment horizontal="center" vertical="center" wrapText="1"/>
    </xf>
    <xf numFmtId="0" fontId="2" fillId="0" borderId="0" xfId="0" applyFont="1" applyAlignment="1">
      <alignment horizontal="center" vertical="center" wrapText="1"/>
    </xf>
    <xf numFmtId="49" fontId="2" fillId="0" borderId="4" xfId="0"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2" fillId="2" borderId="0" xfId="0" applyNumberFormat="1" applyFont="1" applyFill="1" applyBorder="1" applyAlignment="1">
      <alignment vertical="center"/>
    </xf>
    <xf numFmtId="0" fontId="21" fillId="2" borderId="16" xfId="0" applyFont="1" applyFill="1" applyBorder="1" applyAlignment="1">
      <alignment horizontal="center" vertical="center" wrapText="1" readingOrder="1"/>
    </xf>
    <xf numFmtId="0" fontId="22" fillId="2" borderId="20" xfId="0" applyFont="1" applyFill="1" applyBorder="1" applyAlignment="1">
      <alignment horizontal="left" vertical="center" wrapText="1" readingOrder="1"/>
    </xf>
    <xf numFmtId="0" fontId="22" fillId="2" borderId="21" xfId="0" applyFont="1" applyFill="1" applyBorder="1" applyAlignment="1">
      <alignment horizontal="left" vertical="center" wrapText="1" readingOrder="1"/>
    </xf>
    <xf numFmtId="0" fontId="20" fillId="2" borderId="21" xfId="0" applyFont="1" applyFill="1" applyBorder="1" applyAlignment="1">
      <alignment vertical="top" wrapText="1"/>
    </xf>
    <xf numFmtId="49" fontId="0" fillId="2" borderId="0" xfId="0" applyNumberFormat="1" applyFill="1" applyAlignment="1">
      <alignment horizontal="left" vertical="top" wrapText="1"/>
    </xf>
    <xf numFmtId="0" fontId="2" fillId="2" borderId="7" xfId="0" applyFont="1" applyFill="1" applyBorder="1" applyAlignment="1">
      <alignment horizontal="center" vertical="center" wrapText="1"/>
    </xf>
    <xf numFmtId="0" fontId="0" fillId="2" borderId="0" xfId="0" applyFont="1" applyFill="1"/>
    <xf numFmtId="0" fontId="2" fillId="2" borderId="0" xfId="0" applyFont="1" applyFill="1"/>
    <xf numFmtId="0" fontId="3" fillId="2" borderId="0" xfId="0" applyFont="1" applyFill="1"/>
    <xf numFmtId="0" fontId="0" fillId="2" borderId="0" xfId="0" applyFont="1" applyFill="1" applyBorder="1"/>
    <xf numFmtId="0" fontId="0" fillId="2" borderId="0" xfId="0" applyFont="1" applyFill="1" applyAlignment="1">
      <alignment wrapText="1"/>
    </xf>
    <xf numFmtId="0" fontId="0" fillId="2" borderId="0" xfId="0" applyFont="1" applyFill="1" applyBorder="1" applyAlignment="1"/>
    <xf numFmtId="49" fontId="0" fillId="2" borderId="4" xfId="0" applyNumberFormat="1" applyFill="1" applyBorder="1" applyAlignment="1" applyProtection="1">
      <alignment horizontal="center" vertical="center"/>
    </xf>
    <xf numFmtId="49" fontId="0" fillId="0" borderId="4" xfId="0" applyNumberFormat="1" applyBorder="1" applyAlignment="1">
      <alignment horizontal="center" vertical="center"/>
    </xf>
    <xf numFmtId="49" fontId="0" fillId="0" borderId="4" xfId="0" applyNumberFormat="1" applyBorder="1" applyAlignment="1">
      <alignment horizontal="center" vertical="center" wrapText="1"/>
    </xf>
    <xf numFmtId="0" fontId="23" fillId="14" borderId="16" xfId="0" applyFont="1" applyFill="1" applyBorder="1" applyAlignment="1">
      <alignment horizontal="center" vertical="center" wrapText="1" readingOrder="1"/>
    </xf>
    <xf numFmtId="0" fontId="23" fillId="14" borderId="20" xfId="0" applyFont="1" applyFill="1" applyBorder="1" applyAlignment="1">
      <alignment horizontal="left" vertical="center" wrapText="1" readingOrder="1"/>
    </xf>
    <xf numFmtId="0" fontId="23" fillId="14" borderId="20" xfId="0" applyFont="1" applyFill="1" applyBorder="1" applyAlignment="1">
      <alignment horizontal="center" vertical="center" wrapText="1" readingOrder="1"/>
    </xf>
    <xf numFmtId="0" fontId="23" fillId="14" borderId="21" xfId="0" applyFont="1" applyFill="1" applyBorder="1" applyAlignment="1">
      <alignment horizontal="left" vertical="center" wrapText="1" readingOrder="1"/>
    </xf>
    <xf numFmtId="0" fontId="24" fillId="15" borderId="21" xfId="0" applyFont="1" applyFill="1" applyBorder="1" applyAlignment="1">
      <alignment horizontal="center" vertical="center" wrapText="1" readingOrder="1"/>
    </xf>
    <xf numFmtId="0" fontId="24" fillId="16" borderId="21" xfId="0" applyFont="1" applyFill="1" applyBorder="1" applyAlignment="1">
      <alignment horizontal="center" vertical="center" wrapText="1" readingOrder="1"/>
    </xf>
    <xf numFmtId="0" fontId="0" fillId="2" borderId="4" xfId="0" applyFont="1" applyFill="1" applyBorder="1" applyAlignment="1" applyProtection="1">
      <alignment horizontal="center" wrapText="1"/>
      <protection locked="0"/>
    </xf>
    <xf numFmtId="164" fontId="0" fillId="2" borderId="4" xfId="0" applyNumberFormat="1" applyFont="1" applyFill="1" applyBorder="1" applyAlignment="1" applyProtection="1">
      <alignment vertical="center"/>
      <protection locked="0"/>
    </xf>
    <xf numFmtId="0" fontId="0" fillId="0" borderId="4" xfId="0" applyBorder="1" applyAlignment="1" applyProtection="1">
      <alignment vertical="center" wrapText="1"/>
      <protection locked="0"/>
    </xf>
    <xf numFmtId="0" fontId="0" fillId="0" borderId="4" xfId="0" applyBorder="1" applyAlignment="1" applyProtection="1">
      <alignment horizontal="center" vertical="center" wrapText="1"/>
      <protection locked="0"/>
    </xf>
    <xf numFmtId="0" fontId="0" fillId="0" borderId="4" xfId="0" applyBorder="1" applyProtection="1">
      <protection locked="0"/>
    </xf>
    <xf numFmtId="0" fontId="13" fillId="2" borderId="0" xfId="2" applyFill="1" applyAlignment="1" applyProtection="1">
      <alignment vertical="top"/>
      <protection locked="0"/>
    </xf>
    <xf numFmtId="0" fontId="13" fillId="2" borderId="0" xfId="2" applyFill="1" applyProtection="1">
      <protection locked="0"/>
    </xf>
    <xf numFmtId="49" fontId="0" fillId="2" borderId="4" xfId="0" applyNumberFormat="1" applyFill="1" applyBorder="1" applyAlignment="1" applyProtection="1">
      <alignment horizontal="center" vertical="center"/>
      <protection locked="0"/>
    </xf>
    <xf numFmtId="0" fontId="0" fillId="2" borderId="4" xfId="0" applyNumberFormat="1"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4" xfId="0" applyNumberForma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8" fillId="5" borderId="4" xfId="0" applyNumberFormat="1" applyFont="1" applyFill="1" applyBorder="1" applyAlignment="1" applyProtection="1">
      <alignment horizontal="center" vertical="center" wrapText="1"/>
      <protection hidden="1"/>
    </xf>
    <xf numFmtId="0" fontId="8" fillId="6" borderId="4" xfId="0" applyNumberFormat="1" applyFont="1" applyFill="1" applyBorder="1" applyAlignment="1" applyProtection="1">
      <alignment horizontal="center" vertical="center" wrapText="1"/>
      <protection hidden="1"/>
    </xf>
    <xf numFmtId="0" fontId="0" fillId="4" borderId="4" xfId="0" applyNumberFormat="1" applyFill="1" applyBorder="1" applyAlignment="1" applyProtection="1">
      <alignment horizontal="center" vertical="center" wrapText="1"/>
      <protection hidden="1"/>
    </xf>
    <xf numFmtId="0" fontId="2" fillId="11" borderId="4" xfId="0" applyFont="1" applyFill="1" applyBorder="1" applyAlignment="1" applyProtection="1">
      <alignment horizontal="left" vertical="top" wrapText="1"/>
      <protection hidden="1"/>
    </xf>
    <xf numFmtId="0" fontId="2" fillId="11" borderId="5" xfId="0" applyFont="1" applyFill="1" applyBorder="1" applyAlignment="1" applyProtection="1">
      <alignment vertical="top" wrapText="1"/>
      <protection hidden="1"/>
    </xf>
    <xf numFmtId="0" fontId="2" fillId="11" borderId="4" xfId="0" applyNumberFormat="1" applyFont="1" applyFill="1" applyBorder="1" applyAlignment="1" applyProtection="1">
      <alignment horizontal="center" vertical="center"/>
      <protection hidden="1"/>
    </xf>
    <xf numFmtId="0" fontId="2" fillId="10" borderId="4" xfId="0" applyNumberFormat="1" applyFont="1" applyFill="1" applyBorder="1" applyAlignment="1" applyProtection="1">
      <alignment horizontal="center" vertical="center"/>
      <protection hidden="1"/>
    </xf>
    <xf numFmtId="49" fontId="0" fillId="2" borderId="15" xfId="0" applyNumberFormat="1" applyFill="1" applyBorder="1" applyAlignment="1" applyProtection="1">
      <alignment horizontal="center" vertical="center"/>
      <protection locked="0"/>
    </xf>
    <xf numFmtId="0" fontId="0" fillId="3" borderId="14" xfId="0" applyNumberFormat="1" applyFill="1" applyBorder="1" applyAlignment="1" applyProtection="1">
      <alignment horizontal="center" vertical="center"/>
      <protection hidden="1"/>
    </xf>
    <xf numFmtId="49" fontId="0" fillId="0" borderId="4" xfId="0" applyNumberFormat="1" applyBorder="1" applyAlignment="1" applyProtection="1">
      <alignment horizontal="center" vertical="center"/>
      <protection locked="0"/>
    </xf>
    <xf numFmtId="0" fontId="0" fillId="7" borderId="4" xfId="0" applyNumberFormat="1" applyFill="1" applyBorder="1" applyAlignment="1" applyProtection="1">
      <alignment horizontal="center" vertical="center" wrapText="1"/>
      <protection hidden="1"/>
    </xf>
    <xf numFmtId="0" fontId="16" fillId="8" borderId="4" xfId="0" applyNumberFormat="1" applyFont="1" applyFill="1" applyBorder="1" applyAlignment="1" applyProtection="1">
      <alignment horizontal="center" vertical="center" wrapText="1"/>
      <protection hidden="1"/>
    </xf>
    <xf numFmtId="0" fontId="0" fillId="2" borderId="0" xfId="0" applyFont="1" applyFill="1" applyProtection="1"/>
    <xf numFmtId="49" fontId="25" fillId="2" borderId="0" xfId="0" applyNumberFormat="1" applyFont="1" applyFill="1" applyBorder="1" applyAlignment="1">
      <alignment horizontal="left"/>
    </xf>
    <xf numFmtId="49" fontId="25" fillId="2" borderId="0" xfId="0" applyNumberFormat="1" applyFont="1" applyFill="1"/>
    <xf numFmtId="0" fontId="2" fillId="2" borderId="0" xfId="0" applyFont="1" applyFill="1" applyAlignment="1">
      <alignment vertical="center"/>
    </xf>
    <xf numFmtId="0" fontId="2" fillId="2" borderId="0" xfId="0" applyFont="1" applyFill="1" applyBorder="1" applyAlignment="1">
      <alignment vertical="top"/>
    </xf>
    <xf numFmtId="0" fontId="2" fillId="2" borderId="0" xfId="0" applyFont="1" applyFill="1" applyAlignment="1">
      <alignment vertical="top"/>
    </xf>
    <xf numFmtId="49" fontId="13" fillId="2" borderId="0" xfId="2" applyNumberFormat="1" applyFill="1" applyProtection="1">
      <protection locked="0"/>
    </xf>
    <xf numFmtId="49" fontId="0" fillId="11" borderId="4" xfId="0" applyNumberFormat="1" applyFill="1" applyBorder="1" applyAlignment="1" applyProtection="1">
      <alignment horizontal="center" vertical="center"/>
    </xf>
    <xf numFmtId="49" fontId="2" fillId="2" borderId="4" xfId="0" applyNumberFormat="1" applyFont="1" applyFill="1" applyBorder="1" applyAlignment="1" applyProtection="1">
      <alignment horizontal="center" vertical="center" wrapText="1"/>
      <protection locked="0"/>
    </xf>
    <xf numFmtId="0" fontId="27" fillId="17" borderId="0" xfId="0" applyFont="1" applyFill="1" applyBorder="1" applyAlignment="1" applyProtection="1">
      <alignment horizontal="center" vertical="center" wrapText="1"/>
    </xf>
    <xf numFmtId="0" fontId="0" fillId="3" borderId="0" xfId="0" applyFill="1" applyBorder="1"/>
    <xf numFmtId="0" fontId="28" fillId="2" borderId="0" xfId="0" applyFont="1" applyFill="1" applyBorder="1" applyAlignment="1" applyProtection="1">
      <alignment horizontal="left" vertical="top" wrapText="1"/>
    </xf>
    <xf numFmtId="49" fontId="0" fillId="2" borderId="0" xfId="0" applyNumberFormat="1" applyFill="1" applyBorder="1" applyAlignment="1" applyProtection="1">
      <alignment horizontal="right" vertical="top"/>
      <protection locked="0"/>
    </xf>
    <xf numFmtId="0" fontId="0" fillId="3" borderId="0" xfId="0" applyFill="1" applyBorder="1" applyProtection="1">
      <protection locked="0"/>
    </xf>
    <xf numFmtId="0" fontId="29" fillId="2" borderId="0" xfId="0" applyFont="1" applyFill="1" applyBorder="1" applyAlignment="1" applyProtection="1">
      <protection locked="0"/>
    </xf>
    <xf numFmtId="0" fontId="30" fillId="2" borderId="0" xfId="0" applyFont="1" applyFill="1" applyBorder="1" applyAlignment="1" applyProtection="1">
      <protection locked="0"/>
    </xf>
    <xf numFmtId="0" fontId="30" fillId="2" borderId="0" xfId="0" applyFont="1" applyFill="1" applyBorder="1" applyAlignment="1"/>
    <xf numFmtId="0" fontId="29" fillId="2" borderId="0" xfId="0" applyFont="1" applyFill="1" applyBorder="1" applyAlignment="1"/>
    <xf numFmtId="0" fontId="0" fillId="2" borderId="0" xfId="0" applyFill="1" applyBorder="1" applyAlignment="1"/>
    <xf numFmtId="0" fontId="0" fillId="3" borderId="0" xfId="0" applyFill="1" applyBorder="1" applyAlignment="1"/>
    <xf numFmtId="49" fontId="6" fillId="2" borderId="0" xfId="0" applyNumberFormat="1" applyFont="1" applyFill="1" applyBorder="1" applyAlignment="1">
      <alignment horizontal="right" vertical="center"/>
    </xf>
    <xf numFmtId="0" fontId="6" fillId="2" borderId="0" xfId="0" applyFont="1" applyFill="1" applyBorder="1" applyAlignment="1">
      <alignment vertical="center"/>
    </xf>
    <xf numFmtId="0" fontId="6" fillId="2" borderId="0" xfId="0" applyFont="1" applyFill="1" applyAlignment="1">
      <alignment vertical="center"/>
    </xf>
    <xf numFmtId="0" fontId="6"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wrapText="1"/>
    </xf>
    <xf numFmtId="49" fontId="0" fillId="2" borderId="0" xfId="0" applyNumberFormat="1" applyFill="1" applyBorder="1" applyAlignment="1">
      <alignment horizontal="right" vertical="top"/>
    </xf>
    <xf numFmtId="0" fontId="0" fillId="2" borderId="0" xfId="0" applyFont="1" applyFill="1" applyBorder="1" applyAlignment="1">
      <alignment vertical="top" wrapText="1"/>
    </xf>
    <xf numFmtId="0" fontId="0" fillId="3" borderId="0" xfId="0" applyFill="1" applyBorder="1" applyAlignment="1">
      <alignment vertical="top"/>
    </xf>
    <xf numFmtId="0" fontId="0" fillId="3" borderId="0" xfId="0" applyFill="1" applyBorder="1" applyAlignment="1">
      <alignment vertical="top" wrapText="1"/>
    </xf>
    <xf numFmtId="0" fontId="0" fillId="2" borderId="0" xfId="0" applyFill="1" applyBorder="1" applyAlignment="1">
      <alignment horizontal="left" vertical="top"/>
    </xf>
    <xf numFmtId="165" fontId="0" fillId="2" borderId="0" xfId="3" applyNumberFormat="1" applyFont="1" applyFill="1" applyBorder="1" applyAlignment="1">
      <alignment horizontal="left" vertical="top"/>
    </xf>
    <xf numFmtId="166" fontId="0" fillId="2" borderId="4" xfId="3" applyNumberFormat="1" applyFont="1" applyFill="1" applyBorder="1" applyAlignment="1" applyProtection="1">
      <alignment horizontal="center" vertical="center"/>
      <protection locked="0"/>
    </xf>
    <xf numFmtId="166" fontId="0" fillId="2" borderId="0" xfId="3" applyNumberFormat="1" applyFont="1" applyFill="1" applyBorder="1" applyAlignment="1" applyProtection="1">
      <alignment horizontal="center" vertical="center"/>
      <protection locked="0"/>
    </xf>
    <xf numFmtId="0" fontId="0" fillId="3" borderId="0" xfId="0" applyFont="1" applyFill="1" applyAlignment="1">
      <alignment vertical="top"/>
    </xf>
    <xf numFmtId="0" fontId="0" fillId="3" borderId="0" xfId="0" applyFont="1" applyFill="1" applyBorder="1" applyAlignment="1">
      <alignment vertical="top"/>
    </xf>
    <xf numFmtId="166" fontId="0" fillId="3" borderId="4" xfId="3" applyNumberFormat="1" applyFont="1" applyFill="1" applyBorder="1" applyAlignment="1">
      <alignment horizontal="center" vertical="center"/>
    </xf>
    <xf numFmtId="166" fontId="0" fillId="3" borderId="0" xfId="3" applyNumberFormat="1" applyFont="1" applyFill="1" applyBorder="1" applyAlignment="1">
      <alignment horizontal="center" vertical="center"/>
    </xf>
    <xf numFmtId="49" fontId="6" fillId="2" borderId="0" xfId="0" applyNumberFormat="1" applyFont="1" applyFill="1" applyBorder="1" applyAlignment="1">
      <alignment horizontal="right" vertical="top"/>
    </xf>
    <xf numFmtId="0" fontId="6" fillId="2" borderId="0" xfId="0" applyFont="1" applyFill="1" applyBorder="1" applyAlignment="1">
      <alignment horizontal="left" vertical="top"/>
    </xf>
    <xf numFmtId="165" fontId="6" fillId="2" borderId="0" xfId="3" applyNumberFormat="1" applyFont="1" applyFill="1" applyBorder="1" applyAlignment="1">
      <alignment horizontal="left" vertical="top"/>
    </xf>
    <xf numFmtId="0" fontId="6" fillId="2" borderId="0" xfId="0" applyFont="1" applyFill="1" applyBorder="1" applyAlignment="1">
      <alignment vertical="top"/>
    </xf>
    <xf numFmtId="0" fontId="6" fillId="3" borderId="0" xfId="0" applyFont="1" applyFill="1" applyAlignment="1">
      <alignment vertical="top"/>
    </xf>
    <xf numFmtId="0" fontId="6" fillId="3" borderId="0" xfId="0" applyFont="1" applyFill="1" applyBorder="1" applyAlignment="1">
      <alignment vertical="top"/>
    </xf>
    <xf numFmtId="0" fontId="6" fillId="0" borderId="0" xfId="0" applyFont="1" applyAlignment="1"/>
    <xf numFmtId="0" fontId="13" fillId="2" borderId="0" xfId="2" applyFill="1" applyBorder="1" applyAlignment="1">
      <alignment horizontal="left" vertical="top"/>
    </xf>
    <xf numFmtId="0" fontId="5" fillId="2" borderId="0" xfId="0" applyFont="1" applyFill="1" applyAlignment="1">
      <alignment horizontal="center" vertical="center" wrapText="1"/>
    </xf>
    <xf numFmtId="0" fontId="0" fillId="2" borderId="0" xfId="0" applyFill="1" applyBorder="1" applyAlignment="1">
      <alignment horizontal="left" vertical="top" wrapText="1"/>
    </xf>
    <xf numFmtId="0" fontId="27" fillId="18" borderId="0" xfId="0" applyFont="1" applyFill="1" applyBorder="1" applyAlignment="1">
      <alignment horizontal="center" vertical="top"/>
    </xf>
    <xf numFmtId="0" fontId="0" fillId="2" borderId="0" xfId="0" applyFont="1" applyFill="1" applyBorder="1" applyAlignment="1">
      <alignment horizontal="left" vertical="top" wrapText="1"/>
    </xf>
    <xf numFmtId="0" fontId="32" fillId="0" borderId="0" xfId="0" applyFont="1" applyFill="1" applyAlignment="1">
      <alignment horizontal="center" vertical="center" wrapText="1"/>
    </xf>
    <xf numFmtId="0" fontId="6" fillId="9" borderId="0" xfId="0" applyFont="1" applyFill="1" applyBorder="1" applyAlignment="1">
      <alignment vertical="top" wrapText="1"/>
    </xf>
    <xf numFmtId="0" fontId="6" fillId="9" borderId="0" xfId="0" applyFont="1" applyFill="1" applyAlignment="1">
      <alignment vertical="top" wrapText="1"/>
    </xf>
    <xf numFmtId="0" fontId="11" fillId="0" borderId="0" xfId="0" applyFont="1" applyAlignment="1">
      <alignment horizontal="center" vertical="center"/>
    </xf>
    <xf numFmtId="49" fontId="6" fillId="9" borderId="0" xfId="0" applyNumberFormat="1" applyFont="1" applyFill="1" applyBorder="1" applyAlignment="1">
      <alignment vertical="center" wrapText="1"/>
    </xf>
    <xf numFmtId="0" fontId="12" fillId="9" borderId="0" xfId="0" applyFont="1" applyFill="1" applyBorder="1" applyAlignment="1">
      <alignment vertical="center"/>
    </xf>
    <xf numFmtId="0" fontId="0" fillId="2" borderId="0" xfId="0" applyFill="1" applyAlignment="1">
      <alignment horizontal="left" vertical="top" wrapText="1"/>
    </xf>
    <xf numFmtId="0" fontId="0" fillId="2" borderId="2" xfId="0" applyFill="1" applyBorder="1" applyAlignment="1">
      <alignment horizontal="left"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49" fontId="0" fillId="2" borderId="0" xfId="0" applyNumberFormat="1" applyFill="1" applyAlignment="1">
      <alignment horizontal="left" vertical="top" wrapText="1"/>
    </xf>
    <xf numFmtId="49" fontId="0" fillId="2" borderId="4" xfId="0" applyNumberFormat="1" applyFill="1" applyBorder="1" applyAlignment="1" applyProtection="1">
      <alignment horizontal="center" vertical="center" wrapText="1"/>
    </xf>
    <xf numFmtId="49" fontId="0" fillId="2" borderId="13" xfId="0" applyNumberFormat="1" applyFill="1" applyBorder="1" applyAlignment="1">
      <alignment horizontal="center" vertical="center" wrapText="1"/>
    </xf>
    <xf numFmtId="49" fontId="0" fillId="2" borderId="14" xfId="0" applyNumberFormat="1" applyFill="1" applyBorder="1" applyAlignment="1">
      <alignment horizontal="center" vertical="center" wrapText="1"/>
    </xf>
    <xf numFmtId="49" fontId="0" fillId="2" borderId="8" xfId="0" applyNumberFormat="1" applyFill="1" applyBorder="1" applyAlignment="1" applyProtection="1">
      <alignment horizontal="left" vertical="top" wrapText="1"/>
      <protection locked="0"/>
    </xf>
    <xf numFmtId="49" fontId="0" fillId="2" borderId="1" xfId="0" applyNumberFormat="1" applyFill="1" applyBorder="1" applyAlignment="1" applyProtection="1">
      <alignment horizontal="left" vertical="top" wrapText="1"/>
      <protection locked="0"/>
    </xf>
    <xf numFmtId="49" fontId="0" fillId="2" borderId="9" xfId="0" applyNumberFormat="1" applyFill="1" applyBorder="1" applyAlignment="1" applyProtection="1">
      <alignment horizontal="left" vertical="top" wrapText="1"/>
      <protection locked="0"/>
    </xf>
    <xf numFmtId="49" fontId="0" fillId="2" borderId="10" xfId="0" applyNumberFormat="1" applyFill="1" applyBorder="1" applyAlignment="1" applyProtection="1">
      <alignment horizontal="left" vertical="top" wrapText="1"/>
      <protection locked="0"/>
    </xf>
    <xf numFmtId="49" fontId="0" fillId="2" borderId="0" xfId="0" applyNumberFormat="1" applyFill="1" applyBorder="1" applyAlignment="1" applyProtection="1">
      <alignment horizontal="left" vertical="top" wrapText="1"/>
      <protection locked="0"/>
    </xf>
    <xf numFmtId="49" fontId="0" fillId="2" borderId="11" xfId="0" applyNumberFormat="1" applyFill="1" applyBorder="1" applyAlignment="1" applyProtection="1">
      <alignment horizontal="left" vertical="top" wrapText="1"/>
      <protection locked="0"/>
    </xf>
    <xf numFmtId="49" fontId="0" fillId="2" borderId="12" xfId="0" applyNumberFormat="1" applyFill="1" applyBorder="1" applyAlignment="1" applyProtection="1">
      <alignment horizontal="left" vertical="top" wrapText="1"/>
      <protection locked="0"/>
    </xf>
    <xf numFmtId="49" fontId="0" fillId="2" borderId="2" xfId="0" applyNumberFormat="1" applyFill="1" applyBorder="1" applyAlignment="1" applyProtection="1">
      <alignment horizontal="left" vertical="top" wrapText="1"/>
      <protection locked="0"/>
    </xf>
    <xf numFmtId="49" fontId="0" fillId="2" borderId="3" xfId="0" applyNumberFormat="1" applyFill="1" applyBorder="1" applyAlignment="1" applyProtection="1">
      <alignment horizontal="left" vertical="top" wrapText="1"/>
      <protection locked="0"/>
    </xf>
    <xf numFmtId="49" fontId="2" fillId="2" borderId="4" xfId="0" applyNumberFormat="1" applyFont="1" applyFill="1" applyBorder="1" applyAlignment="1" applyProtection="1">
      <alignment horizontal="center" vertical="center"/>
    </xf>
    <xf numFmtId="49" fontId="0" fillId="2" borderId="5" xfId="0" applyNumberFormat="1" applyFont="1" applyFill="1" applyBorder="1" applyAlignment="1" applyProtection="1">
      <alignment horizontal="center" wrapText="1"/>
    </xf>
    <xf numFmtId="49" fontId="0" fillId="2" borderId="6" xfId="0" applyNumberFormat="1" applyFont="1" applyFill="1" applyBorder="1" applyAlignment="1" applyProtection="1">
      <alignment horizontal="center" wrapText="1"/>
    </xf>
    <xf numFmtId="49" fontId="0" fillId="2" borderId="7" xfId="0" applyNumberFormat="1" applyFont="1" applyFill="1" applyBorder="1" applyAlignment="1" applyProtection="1">
      <alignment horizontal="center" wrapText="1"/>
    </xf>
    <xf numFmtId="49" fontId="0" fillId="2" borderId="13" xfId="0" applyNumberFormat="1" applyFill="1" applyBorder="1" applyAlignment="1" applyProtection="1">
      <alignment horizontal="center" vertical="center" wrapText="1"/>
      <protection locked="0"/>
    </xf>
    <xf numFmtId="49" fontId="0" fillId="2" borderId="14" xfId="0" applyNumberFormat="1" applyFill="1" applyBorder="1" applyAlignment="1" applyProtection="1">
      <alignment horizontal="center" vertical="center" wrapText="1"/>
      <protection locked="0"/>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7" fillId="2" borderId="4" xfId="0" applyFont="1" applyFill="1" applyBorder="1" applyAlignment="1">
      <alignment horizontal="center" vertical="center"/>
    </xf>
    <xf numFmtId="0" fontId="0" fillId="2" borderId="4" xfId="0" applyFill="1" applyBorder="1" applyAlignment="1">
      <alignment horizontal="center" vertical="center"/>
    </xf>
    <xf numFmtId="49" fontId="0" fillId="2" borderId="13" xfId="0" applyNumberFormat="1" applyFill="1" applyBorder="1" applyAlignment="1">
      <alignment horizontal="center" vertical="center"/>
    </xf>
    <xf numFmtId="49" fontId="0" fillId="2" borderId="14" xfId="0" applyNumberFormat="1" applyFill="1" applyBorder="1" applyAlignment="1">
      <alignment horizontal="center" vertical="center"/>
    </xf>
    <xf numFmtId="49" fontId="2" fillId="2" borderId="5" xfId="0" applyNumberFormat="1" applyFont="1" applyFill="1" applyBorder="1" applyAlignment="1">
      <alignment horizontal="left"/>
    </xf>
    <xf numFmtId="49" fontId="2" fillId="2" borderId="7" xfId="0" applyNumberFormat="1" applyFont="1" applyFill="1" applyBorder="1" applyAlignment="1">
      <alignment horizontal="left"/>
    </xf>
    <xf numFmtId="0" fontId="7" fillId="12" borderId="0" xfId="0" applyFont="1" applyFill="1" applyBorder="1" applyAlignment="1">
      <alignment horizontal="center" vertical="top"/>
    </xf>
    <xf numFmtId="49" fontId="2" fillId="2" borderId="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xf>
    <xf numFmtId="49" fontId="0" fillId="2" borderId="5" xfId="0" applyNumberFormat="1" applyFill="1" applyBorder="1" applyAlignment="1" applyProtection="1">
      <alignment horizontal="left" wrapText="1"/>
      <protection locked="0"/>
    </xf>
    <xf numFmtId="49" fontId="0" fillId="2" borderId="7" xfId="0" applyNumberFormat="1" applyFill="1" applyBorder="1" applyAlignment="1" applyProtection="1">
      <alignment horizontal="left" wrapText="1"/>
      <protection locked="0"/>
    </xf>
    <xf numFmtId="49" fontId="0" fillId="11" borderId="4" xfId="0" applyNumberFormat="1" applyFill="1" applyBorder="1" applyAlignment="1" applyProtection="1">
      <alignment wrapText="1"/>
    </xf>
    <xf numFmtId="49" fontId="0" fillId="2" borderId="4" xfId="0" applyNumberFormat="1" applyFill="1" applyBorder="1" applyAlignment="1" applyProtection="1">
      <alignment horizontal="left" wrapText="1"/>
      <protection locked="0"/>
    </xf>
    <xf numFmtId="49" fontId="0" fillId="2" borderId="4" xfId="0" applyNumberFormat="1" applyFill="1" applyBorder="1" applyAlignment="1" applyProtection="1">
      <alignment horizontal="left"/>
      <protection locked="0"/>
    </xf>
    <xf numFmtId="49" fontId="0" fillId="2" borderId="5" xfId="0" applyNumberFormat="1" applyFill="1" applyBorder="1" applyAlignment="1" applyProtection="1">
      <alignment wrapText="1"/>
      <protection locked="0"/>
    </xf>
    <xf numFmtId="49" fontId="0" fillId="2" borderId="7" xfId="0" applyNumberFormat="1" applyFill="1" applyBorder="1" applyAlignment="1" applyProtection="1">
      <alignment wrapText="1"/>
      <protection locked="0"/>
    </xf>
    <xf numFmtId="49" fontId="0" fillId="11" borderId="5" xfId="0" applyNumberFormat="1" applyFill="1" applyBorder="1" applyAlignment="1" applyProtection="1">
      <alignment horizontal="left" wrapText="1"/>
    </xf>
    <xf numFmtId="49" fontId="0" fillId="11" borderId="7" xfId="0" applyNumberFormat="1" applyFill="1" applyBorder="1" applyAlignment="1" applyProtection="1">
      <alignment horizontal="left" wrapText="1"/>
    </xf>
    <xf numFmtId="49" fontId="14" fillId="2" borderId="0" xfId="0" applyNumberFormat="1" applyFont="1" applyFill="1" applyAlignment="1">
      <alignment horizontal="left" vertical="top" wrapText="1"/>
    </xf>
    <xf numFmtId="49" fontId="0" fillId="2" borderId="4" xfId="0" applyNumberFormat="1" applyFill="1" applyBorder="1" applyAlignment="1" applyProtection="1">
      <alignment horizontal="center"/>
      <protection locked="0"/>
    </xf>
    <xf numFmtId="49" fontId="2" fillId="10" borderId="5" xfId="0" applyNumberFormat="1" applyFont="1" applyFill="1" applyBorder="1" applyAlignment="1" applyProtection="1">
      <alignment vertical="center" wrapText="1"/>
      <protection hidden="1"/>
    </xf>
    <xf numFmtId="49" fontId="2" fillId="10" borderId="7" xfId="0" applyNumberFormat="1" applyFont="1" applyFill="1" applyBorder="1" applyAlignment="1" applyProtection="1">
      <alignment vertical="center" wrapText="1"/>
      <protection hidden="1"/>
    </xf>
    <xf numFmtId="49" fontId="0" fillId="11" borderId="5" xfId="0" applyNumberFormat="1" applyFill="1" applyBorder="1" applyAlignment="1" applyProtection="1">
      <alignment wrapText="1"/>
    </xf>
    <xf numFmtId="49" fontId="0" fillId="11" borderId="7" xfId="0" applyNumberFormat="1" applyFill="1" applyBorder="1" applyAlignment="1" applyProtection="1">
      <alignment wrapText="1"/>
    </xf>
    <xf numFmtId="49" fontId="0" fillId="2" borderId="5" xfId="0" applyNumberFormat="1" applyFill="1" applyBorder="1" applyAlignment="1" applyProtection="1">
      <protection locked="0"/>
    </xf>
    <xf numFmtId="49" fontId="0" fillId="2" borderId="7" xfId="0" applyNumberFormat="1" applyFill="1" applyBorder="1" applyAlignment="1" applyProtection="1">
      <protection locked="0"/>
    </xf>
    <xf numFmtId="49" fontId="0" fillId="0" borderId="5" xfId="0" applyNumberFormat="1" applyBorder="1" applyAlignment="1">
      <alignment horizontal="center" vertical="center"/>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49" fontId="0" fillId="0" borderId="8" xfId="0" applyNumberFormat="1" applyBorder="1" applyAlignment="1" applyProtection="1">
      <alignment horizontal="left" vertical="top" wrapText="1"/>
      <protection locked="0"/>
    </xf>
    <xf numFmtId="49" fontId="0" fillId="0" borderId="1" xfId="0" applyNumberFormat="1" applyBorder="1" applyAlignment="1" applyProtection="1">
      <alignment horizontal="left" vertical="top" wrapText="1"/>
      <protection locked="0"/>
    </xf>
    <xf numFmtId="49" fontId="0" fillId="0" borderId="9" xfId="0" applyNumberFormat="1" applyBorder="1" applyAlignment="1" applyProtection="1">
      <alignment horizontal="left" vertical="top" wrapText="1"/>
      <protection locked="0"/>
    </xf>
    <xf numFmtId="49" fontId="0" fillId="0" borderId="10" xfId="0" applyNumberFormat="1" applyBorder="1" applyAlignment="1" applyProtection="1">
      <alignment horizontal="left" vertical="top" wrapText="1"/>
      <protection locked="0"/>
    </xf>
    <xf numFmtId="49" fontId="0" fillId="0" borderId="0" xfId="0" applyNumberFormat="1" applyBorder="1" applyAlignment="1" applyProtection="1">
      <alignment horizontal="left" vertical="top" wrapText="1"/>
      <protection locked="0"/>
    </xf>
    <xf numFmtId="49" fontId="0" fillId="0" borderId="11" xfId="0" applyNumberFormat="1" applyBorder="1" applyAlignment="1" applyProtection="1">
      <alignment horizontal="left" vertical="top" wrapText="1"/>
      <protection locked="0"/>
    </xf>
    <xf numFmtId="49" fontId="0" fillId="0" borderId="12" xfId="0" applyNumberFormat="1" applyBorder="1" applyAlignment="1" applyProtection="1">
      <alignment horizontal="left" vertical="top" wrapText="1"/>
      <protection locked="0"/>
    </xf>
    <xf numFmtId="49" fontId="0" fillId="0" borderId="2" xfId="0" applyNumberFormat="1" applyBorder="1" applyAlignment="1" applyProtection="1">
      <alignment horizontal="left" vertical="top" wrapText="1"/>
      <protection locked="0"/>
    </xf>
    <xf numFmtId="49" fontId="0" fillId="0" borderId="3" xfId="0" applyNumberFormat="1" applyBorder="1" applyAlignment="1" applyProtection="1">
      <alignment horizontal="left" vertical="top" wrapText="1"/>
      <protection locked="0"/>
    </xf>
    <xf numFmtId="49" fontId="0" fillId="0" borderId="1" xfId="0" applyNumberFormat="1" applyBorder="1" applyAlignment="1" applyProtection="1">
      <alignment horizontal="left" vertical="top"/>
      <protection locked="0"/>
    </xf>
    <xf numFmtId="49" fontId="0" fillId="0" borderId="9" xfId="0" applyNumberFormat="1" applyBorder="1" applyAlignment="1" applyProtection="1">
      <alignment horizontal="left" vertical="top"/>
      <protection locked="0"/>
    </xf>
    <xf numFmtId="49" fontId="0" fillId="0" borderId="10" xfId="0" applyNumberFormat="1" applyBorder="1" applyAlignment="1" applyProtection="1">
      <alignment horizontal="left" vertical="top"/>
      <protection locked="0"/>
    </xf>
    <xf numFmtId="49" fontId="0" fillId="0" borderId="0" xfId="0" applyNumberFormat="1" applyBorder="1" applyAlignment="1" applyProtection="1">
      <alignment horizontal="left" vertical="top"/>
      <protection locked="0"/>
    </xf>
    <xf numFmtId="49" fontId="0" fillId="0" borderId="11" xfId="0" applyNumberFormat="1" applyBorder="1" applyAlignment="1" applyProtection="1">
      <alignment horizontal="left" vertical="top"/>
      <protection locked="0"/>
    </xf>
    <xf numFmtId="49" fontId="0" fillId="0" borderId="12" xfId="0" applyNumberFormat="1" applyBorder="1" applyAlignment="1" applyProtection="1">
      <alignment horizontal="left" vertical="top"/>
      <protection locked="0"/>
    </xf>
    <xf numFmtId="49" fontId="0" fillId="0" borderId="2" xfId="0" applyNumberFormat="1" applyBorder="1" applyAlignment="1" applyProtection="1">
      <alignment horizontal="left" vertical="top"/>
      <protection locked="0"/>
    </xf>
    <xf numFmtId="49" fontId="0" fillId="0" borderId="3" xfId="0" applyNumberFormat="1" applyBorder="1" applyAlignment="1" applyProtection="1">
      <alignment horizontal="left" vertical="top"/>
      <protection locked="0"/>
    </xf>
    <xf numFmtId="49" fontId="0" fillId="2" borderId="15" xfId="0" applyNumberFormat="1" applyFill="1" applyBorder="1" applyAlignment="1">
      <alignment horizontal="left"/>
    </xf>
    <xf numFmtId="49" fontId="0" fillId="0" borderId="4" xfId="0" applyNumberFormat="1" applyBorder="1" applyAlignment="1">
      <alignment horizontal="center" vertical="center" textRotation="90"/>
    </xf>
    <xf numFmtId="49" fontId="0" fillId="0" borderId="4" xfId="0" applyNumberFormat="1" applyBorder="1" applyAlignment="1">
      <alignment horizontal="center"/>
    </xf>
    <xf numFmtId="49" fontId="2" fillId="0" borderId="4" xfId="0"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2" fillId="3" borderId="22" xfId="0" applyNumberFormat="1" applyFont="1" applyFill="1" applyBorder="1" applyAlignment="1">
      <alignment horizontal="left" vertical="center" wrapText="1"/>
    </xf>
    <xf numFmtId="49" fontId="2" fillId="3" borderId="23" xfId="0" applyNumberFormat="1" applyFont="1" applyFill="1" applyBorder="1" applyAlignment="1">
      <alignment horizontal="left" vertical="center" wrapText="1"/>
    </xf>
    <xf numFmtId="49" fontId="2" fillId="3" borderId="24" xfId="0" applyNumberFormat="1" applyFont="1" applyFill="1" applyBorder="1" applyAlignment="1">
      <alignment horizontal="left" vertical="center" wrapText="1"/>
    </xf>
    <xf numFmtId="49" fontId="0" fillId="2" borderId="2" xfId="0" applyNumberFormat="1" applyFill="1" applyBorder="1" applyAlignment="1">
      <alignment horizontal="left" wrapText="1"/>
    </xf>
    <xf numFmtId="0" fontId="7" fillId="13" borderId="0" xfId="0" applyFont="1" applyFill="1" applyBorder="1" applyAlignment="1">
      <alignment horizontal="center" vertical="top"/>
    </xf>
    <xf numFmtId="49" fontId="0" fillId="2" borderId="5" xfId="0" applyNumberFormat="1" applyFill="1" applyBorder="1" applyAlignment="1">
      <alignment horizontal="left"/>
    </xf>
    <xf numFmtId="49" fontId="0" fillId="2" borderId="6" xfId="0" applyNumberFormat="1" applyFill="1" applyBorder="1" applyAlignment="1">
      <alignment horizontal="left"/>
    </xf>
    <xf numFmtId="49" fontId="0" fillId="2" borderId="7" xfId="0" applyNumberFormat="1" applyFill="1" applyBorder="1" applyAlignment="1">
      <alignment horizontal="left"/>
    </xf>
    <xf numFmtId="49" fontId="0" fillId="2" borderId="4" xfId="0" applyNumberFormat="1" applyFill="1" applyBorder="1" applyAlignment="1">
      <alignment horizontal="left"/>
    </xf>
    <xf numFmtId="49" fontId="0" fillId="2" borderId="4" xfId="0" applyNumberFormat="1" applyFill="1" applyBorder="1" applyAlignment="1">
      <alignment horizontal="center"/>
    </xf>
    <xf numFmtId="49" fontId="1" fillId="2" borderId="0" xfId="0" applyNumberFormat="1" applyFont="1" applyFill="1" applyAlignment="1">
      <alignment horizontal="left"/>
    </xf>
    <xf numFmtId="0" fontId="15" fillId="9" borderId="0" xfId="0" applyFont="1" applyFill="1" applyBorder="1" applyAlignment="1">
      <alignment horizontal="center" vertical="top"/>
    </xf>
    <xf numFmtId="0" fontId="7" fillId="9" borderId="0" xfId="0" applyFont="1" applyFill="1" applyBorder="1" applyAlignment="1">
      <alignment horizontal="center" vertical="top"/>
    </xf>
    <xf numFmtId="0" fontId="23" fillId="14" borderId="17" xfId="0" applyFont="1" applyFill="1" applyBorder="1" applyAlignment="1">
      <alignment horizontal="center" vertical="center" wrapText="1" readingOrder="1"/>
    </xf>
    <xf numFmtId="0" fontId="23" fillId="14" borderId="18" xfId="0" applyFont="1" applyFill="1" applyBorder="1" applyAlignment="1">
      <alignment horizontal="center" vertical="center" wrapText="1" readingOrder="1"/>
    </xf>
    <xf numFmtId="0" fontId="23" fillId="14" borderId="19" xfId="0" applyFont="1" applyFill="1" applyBorder="1" applyAlignment="1">
      <alignment horizontal="center" vertical="center" wrapText="1" readingOrder="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2" borderId="4" xfId="0" applyFill="1" applyBorder="1" applyAlignment="1">
      <alignment horizontal="left" vertical="top" wrapText="1"/>
    </xf>
    <xf numFmtId="0" fontId="0" fillId="2" borderId="4" xfId="0" applyFill="1" applyBorder="1" applyAlignment="1">
      <alignment horizontal="center"/>
    </xf>
  </cellXfs>
  <cellStyles count="4">
    <cellStyle name="Komma" xfId="3" builtinId="3"/>
    <cellStyle name="Link" xfId="2" builtinId="8"/>
    <cellStyle name="Standard" xfId="0" builtinId="0"/>
    <cellStyle name="Standard 2" xfId="1"/>
  </cellStyles>
  <dxfs count="56">
    <dxf>
      <font>
        <color theme="0"/>
      </font>
      <fill>
        <patternFill>
          <bgColor rgb="FFC00000"/>
        </patternFill>
      </fill>
    </dxf>
    <dxf>
      <fill>
        <patternFill>
          <bgColor theme="9" tint="0.79998168889431442"/>
        </patternFill>
      </fill>
    </dxf>
    <dxf>
      <fill>
        <patternFill>
          <bgColor theme="7" tint="0.59996337778862885"/>
        </patternFill>
      </fill>
    </dxf>
    <dxf>
      <fill>
        <patternFill>
          <bgColor theme="5" tint="0.39994506668294322"/>
        </patternFill>
      </fill>
    </dxf>
    <dxf>
      <font>
        <color auto="1"/>
      </font>
      <fill>
        <patternFill>
          <bgColor theme="7" tint="0.79998168889431442"/>
        </patternFill>
      </fill>
    </dxf>
    <dxf>
      <font>
        <color theme="0"/>
      </font>
      <fill>
        <patternFill>
          <bgColor rgb="FFC00000"/>
        </patternFill>
      </fill>
    </dxf>
    <dxf>
      <font>
        <color theme="0"/>
      </font>
      <fill>
        <patternFill>
          <bgColor rgb="FFC00000"/>
        </patternFill>
      </fill>
    </dxf>
    <dxf>
      <font>
        <color rgb="FF9C0006"/>
      </font>
      <fill>
        <patternFill>
          <bgColor rgb="FFFFC7CE"/>
        </patternFill>
      </fill>
    </dxf>
    <dxf>
      <font>
        <color auto="1"/>
      </font>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7" tint="0.79998168889431442"/>
        </patternFill>
      </fill>
    </dxf>
    <dxf>
      <fill>
        <patternFill>
          <bgColor theme="7" tint="0.59996337778862885"/>
        </patternFill>
      </fill>
    </dxf>
    <dxf>
      <fill>
        <patternFill>
          <bgColor theme="5" tint="0.39994506668294322"/>
        </patternFill>
      </fill>
    </dxf>
    <dxf>
      <fill>
        <patternFill>
          <bgColor rgb="FFC00000"/>
        </patternFill>
      </fill>
    </dxf>
    <dxf>
      <fill>
        <patternFill>
          <bgColor theme="9" tint="0.79998168889431442"/>
        </patternFill>
      </fill>
    </dxf>
    <dxf>
      <fill>
        <patternFill>
          <bgColor theme="7" tint="0.79998168889431442"/>
        </patternFill>
      </fill>
    </dxf>
    <dxf>
      <fill>
        <patternFill>
          <bgColor theme="7" tint="0.59996337778862885"/>
        </patternFill>
      </fill>
    </dxf>
    <dxf>
      <fill>
        <patternFill>
          <bgColor theme="5" tint="0.39994506668294322"/>
        </patternFill>
      </fill>
    </dxf>
    <dxf>
      <fill>
        <patternFill>
          <bgColor rgb="FFC00000"/>
        </patternFill>
      </fill>
    </dxf>
    <dxf>
      <fill>
        <patternFill>
          <bgColor theme="6" tint="0.79998168889431442"/>
        </patternFill>
      </fill>
    </dxf>
    <dxf>
      <fill>
        <patternFill>
          <bgColor theme="7" tint="0.59996337778862885"/>
        </patternFill>
      </fill>
    </dxf>
    <dxf>
      <fill>
        <patternFill>
          <bgColor theme="5"/>
        </patternFill>
      </fill>
    </dxf>
    <dxf>
      <fill>
        <patternFill>
          <bgColor theme="6" tint="0.79998168889431442"/>
        </patternFill>
      </fill>
    </dxf>
    <dxf>
      <fill>
        <patternFill>
          <bgColor theme="7" tint="0.59996337778862885"/>
        </patternFill>
      </fill>
    </dxf>
    <dxf>
      <fill>
        <patternFill>
          <bgColor theme="5"/>
        </patternFill>
      </fill>
    </dxf>
    <dxf>
      <fill>
        <patternFill>
          <bgColor theme="6" tint="0.79998168889431442"/>
        </patternFill>
      </fill>
    </dxf>
    <dxf>
      <fill>
        <patternFill>
          <bgColor theme="7" tint="0.59996337778862885"/>
        </patternFill>
      </fill>
    </dxf>
    <dxf>
      <fill>
        <patternFill>
          <bgColor theme="5"/>
        </patternFill>
      </fill>
    </dxf>
    <dxf>
      <fill>
        <patternFill>
          <bgColor theme="6" tint="0.79998168889431442"/>
        </patternFill>
      </fill>
    </dxf>
    <dxf>
      <fill>
        <patternFill>
          <bgColor theme="7" tint="0.59996337778862885"/>
        </patternFill>
      </fill>
    </dxf>
    <dxf>
      <fill>
        <patternFill>
          <bgColor theme="5"/>
        </patternFill>
      </fill>
    </dxf>
    <dxf>
      <fill>
        <patternFill>
          <bgColor theme="6" tint="0.79998168889431442"/>
        </patternFill>
      </fill>
    </dxf>
    <dxf>
      <fill>
        <patternFill>
          <bgColor theme="7" tint="0.59996337778862885"/>
        </patternFill>
      </fill>
    </dxf>
    <dxf>
      <fill>
        <patternFill>
          <bgColor theme="5"/>
        </patternFill>
      </fill>
    </dxf>
    <dxf>
      <fill>
        <patternFill>
          <bgColor theme="6" tint="0.79998168889431442"/>
        </patternFill>
      </fill>
    </dxf>
    <dxf>
      <fill>
        <patternFill>
          <bgColor theme="7" tint="0.59996337778862885"/>
        </patternFill>
      </fill>
    </dxf>
    <dxf>
      <fill>
        <patternFill>
          <bgColor theme="5"/>
        </patternFill>
      </fill>
    </dxf>
    <dxf>
      <fill>
        <patternFill>
          <bgColor theme="6" tint="0.79998168889431442"/>
        </patternFill>
      </fill>
    </dxf>
    <dxf>
      <fill>
        <patternFill>
          <bgColor theme="7" tint="0.59996337778862885"/>
        </patternFill>
      </fill>
    </dxf>
    <dxf>
      <fill>
        <patternFill>
          <bgColor theme="5"/>
        </patternFill>
      </fill>
    </dxf>
    <dxf>
      <fill>
        <patternFill>
          <bgColor theme="6" tint="0.79998168889431442"/>
        </patternFill>
      </fill>
    </dxf>
    <dxf>
      <fill>
        <patternFill>
          <bgColor theme="7" tint="0.59996337778862885"/>
        </patternFill>
      </fill>
    </dxf>
    <dxf>
      <fill>
        <patternFill>
          <bgColor theme="5"/>
        </patternFill>
      </fill>
    </dxf>
    <dxf>
      <fill>
        <patternFill>
          <bgColor theme="6" tint="0.79998168889431442"/>
        </patternFill>
      </fill>
    </dxf>
    <dxf>
      <fill>
        <patternFill>
          <bgColor theme="7" tint="0.59996337778862885"/>
        </patternFill>
      </fill>
    </dxf>
    <dxf>
      <fill>
        <patternFill>
          <bgColor theme="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FF"/>
      <color rgb="FFFFCC99"/>
      <color rgb="FFFFCC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27728</xdr:colOff>
      <xdr:row>15</xdr:row>
      <xdr:rowOff>100854</xdr:rowOff>
    </xdr:from>
    <xdr:to>
      <xdr:col>2</xdr:col>
      <xdr:colOff>5199530</xdr:colOff>
      <xdr:row>15</xdr:row>
      <xdr:rowOff>4066190</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329900" y="11951268"/>
          <a:ext cx="7608889" cy="3965336"/>
        </a:xfrm>
        <a:prstGeom prst="rect">
          <a:avLst/>
        </a:prstGeom>
        <a:solidFill>
          <a:sysClr val="window" lastClr="FFFFFF"/>
        </a:solidFill>
        <a:ln w="349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solidFill>
                <a:schemeClr val="dk1"/>
              </a:solidFill>
              <a:effectLst/>
              <a:latin typeface="+mn-lt"/>
              <a:ea typeface="+mn-ea"/>
              <a:cs typeface="+mn-cs"/>
            </a:rPr>
            <a:t>Rechtsgrundlagen</a:t>
          </a:r>
          <a:r>
            <a:rPr lang="de-DE" sz="1100" baseline="0">
              <a:solidFill>
                <a:schemeClr val="dk1"/>
              </a:solidFill>
              <a:effectLst/>
              <a:latin typeface="+mn-lt"/>
              <a:ea typeface="+mn-ea"/>
              <a:cs typeface="+mn-cs"/>
            </a:rPr>
            <a:t> der Klimaverträglichkeitsprüfung sind:</a:t>
          </a:r>
          <a:br>
            <a:rPr lang="de-DE" sz="1100" baseline="0">
              <a:solidFill>
                <a:schemeClr val="dk1"/>
              </a:solidFill>
              <a:effectLst/>
              <a:latin typeface="+mn-lt"/>
              <a:ea typeface="+mn-ea"/>
              <a:cs typeface="+mn-cs"/>
            </a:rPr>
          </a:br>
          <a:r>
            <a:rPr lang="de-DE" sz="1100">
              <a:solidFill>
                <a:schemeClr val="dk1"/>
              </a:solidFill>
              <a:effectLst/>
              <a:latin typeface="+mn-lt"/>
              <a:ea typeface="+mn-ea"/>
              <a:cs typeface="+mn-cs"/>
            </a:rPr>
            <a:t>- Artikel 2 Nummer 41 VO (EU) 2021/1060</a:t>
          </a:r>
        </a:p>
        <a:p>
          <a:r>
            <a:rPr lang="de-DE" sz="1100">
              <a:solidFill>
                <a:schemeClr val="dk1"/>
              </a:solidFill>
              <a:effectLst/>
              <a:latin typeface="+mn-lt"/>
              <a:ea typeface="+mn-ea"/>
              <a:cs typeface="+mn-cs"/>
            </a:rPr>
            <a:t>- Artikel 2 Nummer 42 VO (EU) Nr. 2021/1060</a:t>
          </a:r>
        </a:p>
        <a:p>
          <a:r>
            <a:rPr lang="de-DE" sz="1100">
              <a:solidFill>
                <a:schemeClr val="dk1"/>
              </a:solidFill>
              <a:effectLst/>
              <a:latin typeface="+mn-lt"/>
              <a:ea typeface="+mn-ea"/>
              <a:cs typeface="+mn-cs"/>
            </a:rPr>
            <a:t>- Artikel 73 Absatz 2 Buchstabe j VO (EU) 2021/1060</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Für die Erstellung der Klimaverträglichkeitsprüfung</a:t>
          </a:r>
          <a:r>
            <a:rPr lang="de-DE" sz="1100" baseline="0">
              <a:solidFill>
                <a:schemeClr val="dk1"/>
              </a:solidFill>
              <a:effectLst/>
              <a:latin typeface="+mn-lt"/>
              <a:ea typeface="+mn-ea"/>
              <a:cs typeface="+mn-cs"/>
            </a:rPr>
            <a:t> können Sie die Beratung des TLUBN und der ThEGA in Anspruch nehmen.</a:t>
          </a:r>
          <a:endParaRPr lang="de-DE" sz="1100">
            <a:solidFill>
              <a:schemeClr val="dk1"/>
            </a:solidFill>
            <a:effectLst/>
            <a:latin typeface="+mn-lt"/>
            <a:ea typeface="+mn-ea"/>
            <a:cs typeface="+mn-cs"/>
          </a:endParaRPr>
        </a:p>
        <a:p>
          <a:endParaRPr lang="de-DE" sz="1100">
            <a:solidFill>
              <a:sysClr val="windowText" lastClr="000000"/>
            </a:solidFill>
            <a:effectLst/>
            <a:latin typeface="+mn-lt"/>
            <a:ea typeface="+mn-ea"/>
            <a:cs typeface="+mn-cs"/>
          </a:endParaRPr>
        </a:p>
        <a:p>
          <a:r>
            <a:rPr lang="de-DE" sz="1100" b="0" u="none">
              <a:solidFill>
                <a:sysClr val="windowText" lastClr="000000"/>
              </a:solidFill>
            </a:rPr>
            <a:t>Bei Fragen zur </a:t>
          </a:r>
          <a:r>
            <a:rPr lang="de-DE" sz="1100" b="0" u="none" baseline="0">
              <a:solidFill>
                <a:sysClr val="windowText" lastClr="000000"/>
              </a:solidFill>
            </a:rPr>
            <a:t>Klimaresilienz </a:t>
          </a:r>
          <a:r>
            <a:rPr lang="de-DE" sz="1100" b="0" u="none">
              <a:solidFill>
                <a:sysClr val="windowText" lastClr="000000"/>
              </a:solidFill>
            </a:rPr>
            <a:t>wenden Sie sich bitte an:</a:t>
          </a:r>
        </a:p>
        <a:p>
          <a:endParaRPr lang="de-DE" sz="1100" b="0" u="none">
            <a:solidFill>
              <a:sysClr val="windowText" lastClr="000000"/>
            </a:solidFill>
          </a:endParaRPr>
        </a:p>
        <a:p>
          <a:r>
            <a:rPr lang="de-DE" sz="1100" b="0" u="none">
              <a:solidFill>
                <a:sysClr val="windowText" lastClr="000000"/>
              </a:solidFill>
            </a:rPr>
            <a:t>Thüringer Landesamt für Umwelt, Bergbau und Naturschutz (TLUBN)</a:t>
          </a:r>
          <a:br>
            <a:rPr lang="de-DE" sz="1100" b="0" u="none">
              <a:solidFill>
                <a:sysClr val="windowText" lastClr="000000"/>
              </a:solidFill>
            </a:rPr>
          </a:br>
          <a:r>
            <a:rPr lang="de-DE" sz="1100" b="0" u="none">
              <a:solidFill>
                <a:sysClr val="windowText" lastClr="000000"/>
              </a:solidFill>
            </a:rPr>
            <a:t>Frau Famke Geißler			</a:t>
          </a:r>
          <a:r>
            <a:rPr lang="de-DE" sz="1100" b="0">
              <a:solidFill>
                <a:schemeClr val="dk1"/>
              </a:solidFill>
              <a:effectLst/>
              <a:latin typeface="+mn-lt"/>
              <a:ea typeface="+mn-ea"/>
              <a:cs typeface="+mn-cs"/>
            </a:rPr>
            <a:t>Herr Mark Schmidt</a:t>
          </a:r>
          <a:endParaRPr lang="de-DE" sz="1100" b="0" u="none">
            <a:solidFill>
              <a:sysClr val="windowText" lastClr="000000"/>
            </a:solidFill>
          </a:endParaRPr>
        </a:p>
        <a:p>
          <a:r>
            <a:rPr lang="de-DE" sz="1100" b="0" u="none">
              <a:solidFill>
                <a:sysClr val="windowText" lastClr="000000"/>
              </a:solidFill>
            </a:rPr>
            <a:t>Tel.</a:t>
          </a:r>
          <a:r>
            <a:rPr lang="de-DE" sz="1100" b="0" u="none" baseline="0">
              <a:solidFill>
                <a:sysClr val="windowText" lastClr="000000"/>
              </a:solidFill>
            </a:rPr>
            <a:t>: 0361 57394 2185			0361 57394 2562</a:t>
          </a:r>
        </a:p>
        <a:p>
          <a:pPr marL="0" marR="0" lvl="0" indent="0" defTabSz="914400" eaLnBrk="1" fontAlgn="auto" latinLnBrk="0" hangingPunct="1">
            <a:lnSpc>
              <a:spcPct val="100000"/>
            </a:lnSpc>
            <a:spcBef>
              <a:spcPts val="0"/>
            </a:spcBef>
            <a:spcAft>
              <a:spcPts val="0"/>
            </a:spcAft>
            <a:buClrTx/>
            <a:buSzTx/>
            <a:buFontTx/>
            <a:buNone/>
            <a:tabLst/>
            <a:defRPr/>
          </a:pPr>
          <a:r>
            <a:rPr lang="de-DE" sz="1100" b="0" u="none">
              <a:solidFill>
                <a:sysClr val="windowText" lastClr="000000"/>
              </a:solidFill>
            </a:rPr>
            <a:t>E-Mail: Famke.Geissler@tlubn.thueringen.de		</a:t>
          </a:r>
          <a:r>
            <a:rPr lang="de-DE" sz="1100" b="0">
              <a:solidFill>
                <a:schemeClr val="dk1"/>
              </a:solidFill>
              <a:effectLst/>
              <a:latin typeface="+mn-lt"/>
              <a:ea typeface="+mn-ea"/>
              <a:cs typeface="+mn-cs"/>
            </a:rPr>
            <a:t>Mark.Schmidt@tlubn.thueringen.de</a:t>
          </a:r>
          <a:endParaRPr lang="de-DE">
            <a:effectLst/>
          </a:endParaRPr>
        </a:p>
        <a:p>
          <a:endParaRPr lang="de-DE" sz="1100" b="0" u="none">
            <a:solidFill>
              <a:sysClr val="windowText" lastClr="000000"/>
            </a:solidFill>
          </a:endParaRPr>
        </a:p>
        <a:p>
          <a:endParaRPr lang="de-DE" sz="1100" b="1" u="none">
            <a:solidFill>
              <a:sysClr val="windowText" lastClr="000000"/>
            </a:solidFill>
          </a:endParaRPr>
        </a:p>
        <a:p>
          <a:r>
            <a:rPr lang="de-DE" sz="1100" b="0" u="none"/>
            <a:t>Bei </a:t>
          </a:r>
          <a:r>
            <a:rPr lang="de-DE" sz="1100" b="0" u="none" baseline="0"/>
            <a:t>Fragen zu Energieeffizienz und Klimaneutralität </a:t>
          </a:r>
          <a:r>
            <a:rPr lang="de-DE" sz="1100" b="0" u="none"/>
            <a:t>wenden Sie sich bitte an:</a:t>
          </a:r>
        </a:p>
        <a:p>
          <a:endParaRPr lang="de-DE" sz="1100" b="0" u="none"/>
        </a:p>
        <a:p>
          <a:r>
            <a:rPr lang="de-DE" sz="1100" b="0" u="none"/>
            <a:t>Thüringer Energie- und GreenTech-Agentur GmbH (ThEGA)</a:t>
          </a:r>
        </a:p>
        <a:p>
          <a:r>
            <a:rPr lang="de-DE" sz="1100" b="0" u="none"/>
            <a:t>Herr Thomas Wahlbuhl			Herr</a:t>
          </a:r>
          <a:r>
            <a:rPr lang="de-DE" sz="1100" b="0" u="none" baseline="0"/>
            <a:t> Oliver Wisk</a:t>
          </a:r>
        </a:p>
        <a:p>
          <a:r>
            <a:rPr lang="de-DE" sz="1100" b="0" u="none" baseline="0"/>
            <a:t>Tel. 0361 5603 216			</a:t>
          </a:r>
          <a:r>
            <a:rPr lang="de-DE" sz="1100">
              <a:solidFill>
                <a:schemeClr val="dk1"/>
              </a:solidFill>
              <a:effectLst/>
              <a:latin typeface="+mn-lt"/>
              <a:ea typeface="+mn-ea"/>
              <a:cs typeface="+mn-cs"/>
            </a:rPr>
            <a:t>0361 5603 232</a:t>
          </a:r>
          <a:endParaRPr lang="de-DE" sz="1100" b="0" u="none" baseline="0"/>
        </a:p>
        <a:p>
          <a:r>
            <a:rPr lang="de-DE" sz="1100" b="0" u="none" baseline="0"/>
            <a:t>E-Mail: thomas.wahlbuhl@thega.de		oliver.wisk@thega.de</a:t>
          </a:r>
          <a:endParaRPr lang="de-DE" sz="1100" b="0" u="sng"/>
        </a:p>
        <a:p>
          <a:endParaRPr lang="de-DE" sz="1100" b="0" u="sng"/>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r>
            <a:rPr lang="de-DE" sz="1100" b="0">
              <a:solidFill>
                <a:schemeClr val="dk1"/>
              </a:solidFill>
              <a:effectLst/>
              <a:latin typeface="+mn-lt"/>
              <a:ea typeface="+mn-ea"/>
              <a:cs typeface="+mn-cs"/>
            </a:rPr>
            <a:t>						</a:t>
          </a:r>
          <a:endParaRPr lang="de-DE" sz="1100" b="0"/>
        </a:p>
      </xdr:txBody>
    </xdr:sp>
    <xdr:clientData/>
  </xdr:twoCellAnchor>
  <xdr:twoCellAnchor>
    <xdr:from>
      <xdr:col>1</xdr:col>
      <xdr:colOff>10630</xdr:colOff>
      <xdr:row>2</xdr:row>
      <xdr:rowOff>26174</xdr:rowOff>
    </xdr:from>
    <xdr:to>
      <xdr:col>2</xdr:col>
      <xdr:colOff>6348549</xdr:colOff>
      <xdr:row>2</xdr:row>
      <xdr:rowOff>1179115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324139" y="1193123"/>
          <a:ext cx="8845987" cy="11529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de-DE" sz="3200" b="1" cap="none" spc="0">
              <a:ln w="12700">
                <a:noFill/>
                <a:prstDash val="solid"/>
              </a:ln>
              <a:solidFill>
                <a:schemeClr val="tx1"/>
              </a:solidFill>
              <a:effectLst/>
              <a:latin typeface="+mn-lt"/>
              <a:cs typeface="Calibri" panose="020F0502020204030204" pitchFamily="34" charset="0"/>
            </a:rPr>
            <a:t> </a:t>
          </a:r>
          <a:r>
            <a:rPr lang="de-DE" sz="3200" b="1" cap="none" spc="0" baseline="0">
              <a:ln w="12700">
                <a:noFill/>
                <a:prstDash val="solid"/>
              </a:ln>
              <a:solidFill>
                <a:schemeClr val="tx1"/>
              </a:solidFill>
              <a:effectLst/>
              <a:latin typeface="+mn-lt"/>
              <a:cs typeface="Calibri" panose="020F0502020204030204" pitchFamily="34" charset="0"/>
            </a:rPr>
            <a:t>Klimaverträglichkeitsprüfung</a:t>
          </a:r>
        </a:p>
        <a:p>
          <a:pPr algn="ctr"/>
          <a:r>
            <a:rPr lang="de-DE" sz="1400" b="1" cap="none" spc="0" baseline="0">
              <a:ln w="12700">
                <a:noFill/>
                <a:prstDash val="solid"/>
              </a:ln>
              <a:solidFill>
                <a:schemeClr val="tx1"/>
              </a:solidFill>
              <a:effectLst/>
              <a:latin typeface="+mn-lt"/>
              <a:cs typeface="Calibri" panose="020F0502020204030204" pitchFamily="34" charset="0"/>
            </a:rPr>
            <a:t>für EFRE-geförderte Infrastrukturvorhaben der Förderperiode 2021 -2027 </a:t>
          </a:r>
          <a:endParaRPr lang="de-DE" sz="1400" b="1" cap="none" spc="0">
            <a:ln w="12700">
              <a:noFill/>
              <a:prstDash val="solid"/>
            </a:ln>
            <a:solidFill>
              <a:schemeClr val="tx1"/>
            </a:solidFill>
            <a:effectLst/>
            <a:latin typeface="+mn-lt"/>
            <a:cs typeface="Calibri" panose="020F0502020204030204" pitchFamily="34" charset="0"/>
          </a:endParaRPr>
        </a:p>
      </xdr:txBody>
    </xdr:sp>
    <xdr:clientData/>
  </xdr:twoCellAnchor>
  <xdr:twoCellAnchor editAs="oneCell">
    <xdr:from>
      <xdr:col>2</xdr:col>
      <xdr:colOff>3439647</xdr:colOff>
      <xdr:row>1</xdr:row>
      <xdr:rowOff>121024</xdr:rowOff>
    </xdr:from>
    <xdr:to>
      <xdr:col>2</xdr:col>
      <xdr:colOff>6139705</xdr:colOff>
      <xdr:row>1</xdr:row>
      <xdr:rowOff>692524</xdr:rowOff>
    </xdr:to>
    <xdr:pic>
      <xdr:nvPicPr>
        <xdr:cNvPr id="6" name="Grafi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5088" y="311524"/>
          <a:ext cx="2700058" cy="571500"/>
        </a:xfrm>
        <a:prstGeom prst="rect">
          <a:avLst/>
        </a:prstGeom>
        <a:noFill/>
        <a:ln>
          <a:noFill/>
        </a:ln>
      </xdr:spPr>
    </xdr:pic>
    <xdr:clientData/>
  </xdr:twoCellAnchor>
  <xdr:twoCellAnchor>
    <xdr:from>
      <xdr:col>1</xdr:col>
      <xdr:colOff>4354</xdr:colOff>
      <xdr:row>2</xdr:row>
      <xdr:rowOff>1178858</xdr:rowOff>
    </xdr:from>
    <xdr:to>
      <xdr:col>2</xdr:col>
      <xdr:colOff>6191251</xdr:colOff>
      <xdr:row>3</xdr:row>
      <xdr:rowOff>33131</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10811" y="2346706"/>
          <a:ext cx="8621983" cy="23992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aseline="0"/>
            <a:t>Alle Infrastrukturv</a:t>
          </a:r>
          <a:r>
            <a:rPr lang="de-DE" sz="1100" baseline="0">
              <a:solidFill>
                <a:schemeClr val="dk1"/>
              </a:solidFill>
              <a:effectLst/>
              <a:latin typeface="+mn-lt"/>
              <a:ea typeface="+mn-ea"/>
              <a:cs typeface="+mn-cs"/>
            </a:rPr>
            <a:t>orhaben in den </a:t>
          </a:r>
          <a:r>
            <a:rPr lang="de-DE" sz="1100" baseline="0">
              <a:solidFill>
                <a:sysClr val="windowText" lastClr="000000"/>
              </a:solidFill>
              <a:effectLst/>
              <a:latin typeface="+mn-lt"/>
              <a:ea typeface="+mn-ea"/>
              <a:cs typeface="+mn-cs"/>
            </a:rPr>
            <a:t>EFRE-Förderschwerpunkten</a:t>
          </a:r>
          <a:r>
            <a:rPr lang="de-DE" sz="1100" baseline="0">
              <a:solidFill>
                <a:sysClr val="windowText" lastClr="000000"/>
              </a:solidFill>
            </a:rPr>
            <a:t>, mit einer Lebensdauer von mehr als fünf Jahren, müssen mit den Antragsunterlagen eine Klimaverträglichkeitsprüfung entsprechend der Bekanntmachung der EU-Kommission: "Technische Leitlinien </a:t>
          </a:r>
          <a:r>
            <a:rPr lang="de-DE" sz="1100" baseline="0"/>
            <a:t>für die Sicherung der Klimaverträglichkeit von Infrastrukturen im Zeitraum 2021-2027" (2021/C 373/01) einreichen.</a:t>
          </a:r>
          <a:endParaRPr lang="de-DE" sz="1100"/>
        </a:p>
        <a:p>
          <a:endParaRPr lang="de-DE" sz="1100"/>
        </a:p>
        <a:p>
          <a:r>
            <a:rPr lang="de-DE" sz="1100"/>
            <a:t>Die Sicherung der Klimaverträglichkeit ist ein Verfahren der Europäischen Kommission in drei Schritten. Schritt</a:t>
          </a:r>
          <a:r>
            <a:rPr lang="de-DE" sz="1100" baseline="0"/>
            <a:t> 1: </a:t>
          </a:r>
          <a:r>
            <a:rPr lang="de-DE" sz="1100">
              <a:solidFill>
                <a:schemeClr val="dk1"/>
              </a:solidFill>
              <a:effectLst/>
              <a:latin typeface="+mn-lt"/>
              <a:ea typeface="+mn-ea"/>
              <a:cs typeface="+mn-cs"/>
            </a:rPr>
            <a:t>Berücksichtigung des Grundsatzes "</a:t>
          </a:r>
          <a:r>
            <a:rPr lang="de-DE" sz="1100"/>
            <a:t>Energieeffizienz an erster Stelle", Schritt 2: Betrachtung des Treibhausgas-Fußabdrucks und Schritt</a:t>
          </a:r>
          <a:r>
            <a:rPr lang="de-DE" sz="1100" baseline="0"/>
            <a:t> 3:</a:t>
          </a:r>
          <a:r>
            <a:rPr lang="de-DE" sz="1100"/>
            <a:t> Resilienzsteigerung</a:t>
          </a:r>
          <a:r>
            <a:rPr lang="de-DE" sz="1100" baseline="0"/>
            <a:t> gegen</a:t>
          </a:r>
          <a:r>
            <a:rPr lang="de-DE" sz="1100"/>
            <a:t> die Folgen des Klimawandels (Minimierung der Risiken für das Vorhaben). Die Erkenntnisse</a:t>
          </a:r>
          <a:r>
            <a:rPr lang="de-DE" sz="1100" baseline="0"/>
            <a:t> der Klimaverträglichkeitsprüfung sollen bei der Planung und Umsetzung der Infrastrukturvorhaben bereits mit einfließen.</a:t>
          </a:r>
          <a:r>
            <a:rPr lang="de-DE" sz="1100"/>
            <a:t> </a:t>
          </a:r>
        </a:p>
        <a:p>
          <a:endParaRPr lang="de-DE" sz="1100"/>
        </a:p>
        <a:p>
          <a:r>
            <a:rPr lang="de-DE" sz="1100"/>
            <a:t>In der EFRE-Förderperiode 2021-2027 dürfen nur noch klimaverträgliche Infrastrukturvorhaben mit EFRE-Mitteln gefördert werden. </a:t>
          </a:r>
        </a:p>
        <a:p>
          <a:endParaRPr lang="de-DE" sz="1100"/>
        </a:p>
        <a:p>
          <a:r>
            <a:rPr lang="de-DE" sz="1100"/>
            <a:t>Diese</a:t>
          </a:r>
          <a:r>
            <a:rPr lang="de-DE" sz="1100" baseline="0"/>
            <a:t> Excel-Tabelle bildet den 3. Schritt, die Klimaresilienzprüfung, ab. Zu Informationen der Schritte 1 und 2 wenden Sie sich bitte  an die ThEGA   (s. Kontaktdaten unten).</a:t>
          </a:r>
          <a:endParaRPr lang="de-DE" sz="1100"/>
        </a:p>
      </xdr:txBody>
    </xdr:sp>
    <xdr:clientData/>
  </xdr:twoCellAnchor>
  <xdr:twoCellAnchor editAs="oneCell">
    <xdr:from>
      <xdr:col>1</xdr:col>
      <xdr:colOff>0</xdr:colOff>
      <xdr:row>1</xdr:row>
      <xdr:rowOff>0</xdr:rowOff>
    </xdr:from>
    <xdr:to>
      <xdr:col>2</xdr:col>
      <xdr:colOff>541457</xdr:colOff>
      <xdr:row>1</xdr:row>
      <xdr:rowOff>845820</xdr:rowOff>
    </xdr:to>
    <xdr:pic>
      <xdr:nvPicPr>
        <xdr:cNvPr id="8" name="Grafik 7">
          <a:extLst>
            <a:ext uri="{FF2B5EF4-FFF2-40B4-BE49-F238E27FC236}">
              <a16:creationId xmlns:a16="http://schemas.microsoft.com/office/drawing/2014/main" id="{DCDC9A44-FCF6-955A-A08C-D7D31320CB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 y="182880"/>
          <a:ext cx="3048437" cy="8458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17318</xdr:colOff>
      <xdr:row>1</xdr:row>
      <xdr:rowOff>2702329</xdr:rowOff>
    </xdr:from>
    <xdr:to>
      <xdr:col>1</xdr:col>
      <xdr:colOff>0</xdr:colOff>
      <xdr:row>64</xdr:row>
      <xdr:rowOff>0</xdr:rowOff>
    </xdr:to>
    <xdr:sp macro="" textlink="" fLocksText="0">
      <xdr:nvSpPr>
        <xdr:cNvPr id="2" name="Textfeld 1">
          <a:extLst>
            <a:ext uri="{FF2B5EF4-FFF2-40B4-BE49-F238E27FC236}">
              <a16:creationId xmlns:a16="http://schemas.microsoft.com/office/drawing/2014/main" id="{00000000-0008-0000-0100-000002000000}"/>
            </a:ext>
          </a:extLst>
        </xdr:cNvPr>
        <xdr:cNvSpPr txBox="1"/>
      </xdr:nvSpPr>
      <xdr:spPr>
        <a:xfrm>
          <a:off x="17318" y="3092854"/>
          <a:ext cx="8812357" cy="118137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a:t>Das Vorhaben</a:t>
          </a:r>
          <a:r>
            <a:rPr lang="de-DE" sz="1400" baseline="0"/>
            <a:t> hält den Grundsatz "Energieeffizienz an erster Stelle" ein, indem die folgenden Maßnahmen ergriffen wurden:</a:t>
          </a:r>
          <a:endParaRPr lang="de-DE" sz="1400"/>
        </a:p>
        <a:p>
          <a:endParaRPr lang="de-DE" sz="1400"/>
        </a:p>
        <a:p>
          <a:r>
            <a:rPr lang="de-DE" sz="1400"/>
            <a:t>Zu a)</a:t>
          </a:r>
        </a:p>
        <a:p>
          <a:endParaRPr lang="de-DE" sz="1400"/>
        </a:p>
        <a:p>
          <a:r>
            <a:rPr lang="de-DE" sz="1400"/>
            <a:t>Zu</a:t>
          </a:r>
          <a:r>
            <a:rPr lang="de-DE" sz="1400" baseline="0"/>
            <a:t> b)</a:t>
          </a:r>
        </a:p>
        <a:p>
          <a:endParaRPr lang="de-DE" sz="1400" baseline="0"/>
        </a:p>
        <a:p>
          <a:r>
            <a:rPr lang="de-DE" sz="1400" baseline="0"/>
            <a:t>Zu c)</a:t>
          </a:r>
        </a:p>
        <a:p>
          <a:endParaRPr lang="de-DE" sz="1400" baseline="0"/>
        </a:p>
      </xdr:txBody>
    </xdr:sp>
    <xdr:clientData fLocksWithSheet="0"/>
  </xdr:twoCellAnchor>
</xdr:wsDr>
</file>

<file path=xl/drawings/drawing3.xml><?xml version="1.0" encoding="utf-8"?>
<xdr:wsDr xmlns:xdr="http://schemas.openxmlformats.org/drawingml/2006/spreadsheetDrawing" xmlns:a="http://schemas.openxmlformats.org/drawingml/2006/main">
  <xdr:oneCellAnchor>
    <xdr:from>
      <xdr:col>10</xdr:col>
      <xdr:colOff>0</xdr:colOff>
      <xdr:row>3</xdr:row>
      <xdr:rowOff>71437</xdr:rowOff>
    </xdr:from>
    <xdr:ext cx="65" cy="172227"/>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6905625" y="7762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DE"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152401</xdr:colOff>
      <xdr:row>0</xdr:row>
      <xdr:rowOff>581025</xdr:rowOff>
    </xdr:from>
    <xdr:to>
      <xdr:col>4</xdr:col>
      <xdr:colOff>1469749</xdr:colOff>
      <xdr:row>7</xdr:row>
      <xdr:rowOff>175846</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t="1" b="378"/>
        <a:stretch/>
      </xdr:blipFill>
      <xdr:spPr>
        <a:xfrm>
          <a:off x="6849209" y="581025"/>
          <a:ext cx="3698598" cy="60938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EFRE\Klimavertr&#228;glichkeitspr&#252;fung\Tool_Excel\230906_KVP_Kommentie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Titelblatt"/>
      <sheetName val="1 Energieeffizienz"/>
      <sheetName val="2 Klimaneutralität"/>
      <sheetName val="3 Klimaresilienz"/>
      <sheetName val="3.1 Info"/>
      <sheetName val="3.2 Info"/>
      <sheetName val="Quellen"/>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thega.de/themen/kommunaler-klimaschutz/energetische-stadtsanierung/"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lubn.thueringen.de/klima/resilienz" TargetMode="External"/><Relationship Id="rId2" Type="http://schemas.openxmlformats.org/officeDocument/2006/relationships/hyperlink" Target="mailto:Mark.Schmidt@tlubn.thueringen.de" TargetMode="External"/><Relationship Id="rId1" Type="http://schemas.openxmlformats.org/officeDocument/2006/relationships/hyperlink" Target="mailto:Famke.Geissler@tlubn.thueringen.de"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tlubn.thueringen.de/klima/resilienz"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rgb="FF00B0F0"/>
    <pageSetUpPr fitToPage="1"/>
  </sheetPr>
  <dimension ref="A1:H27"/>
  <sheetViews>
    <sheetView tabSelected="1" topLeftCell="B1" zoomScale="115" zoomScaleNormal="115" zoomScaleSheetLayoutView="100" workbookViewId="0">
      <selection activeCell="C5" sqref="C5"/>
    </sheetView>
  </sheetViews>
  <sheetFormatPr baseColWidth="10" defaultColWidth="0" defaultRowHeight="15" zeroHeight="1"/>
  <cols>
    <col min="1" max="1" width="4.5703125" style="2" customWidth="1"/>
    <col min="2" max="2" width="36.5703125" style="57" customWidth="1"/>
    <col min="3" max="3" width="92.85546875" style="57" customWidth="1"/>
    <col min="4" max="4" width="4.42578125" style="2" hidden="1" customWidth="1"/>
    <col min="5" max="8" width="0" style="2" hidden="1" customWidth="1"/>
    <col min="9" max="16384" width="11.42578125" style="2" hidden="1"/>
  </cols>
  <sheetData>
    <row r="1" spans="1:6" s="6" customFormat="1">
      <c r="A1" s="57"/>
      <c r="B1" s="58"/>
      <c r="C1" s="59"/>
    </row>
    <row r="2" spans="1:6" s="6" customFormat="1" ht="77.45" customHeight="1">
      <c r="A2" s="57"/>
      <c r="B2" s="60"/>
      <c r="C2" s="60"/>
    </row>
    <row r="3" spans="1:6" s="6" customFormat="1" ht="279" customHeight="1">
      <c r="A3" s="57"/>
      <c r="B3" s="57"/>
      <c r="C3" s="57"/>
    </row>
    <row r="4" spans="1:6" s="6" customFormat="1">
      <c r="A4" s="57"/>
      <c r="B4" s="57"/>
      <c r="C4" s="57"/>
    </row>
    <row r="5" spans="1:6" s="6" customFormat="1">
      <c r="A5" s="57"/>
      <c r="B5" s="57" t="s">
        <v>40</v>
      </c>
      <c r="C5" s="72"/>
    </row>
    <row r="6" spans="1:6" s="6" customFormat="1">
      <c r="A6" s="57"/>
      <c r="B6" s="57" t="s">
        <v>183</v>
      </c>
      <c r="C6" s="72"/>
    </row>
    <row r="7" spans="1:6" s="6" customFormat="1">
      <c r="A7" s="57"/>
      <c r="B7" s="57" t="s">
        <v>39</v>
      </c>
      <c r="C7" s="72"/>
    </row>
    <row r="8" spans="1:6" s="6" customFormat="1">
      <c r="A8" s="57"/>
      <c r="B8" s="60" t="s">
        <v>38</v>
      </c>
      <c r="C8" s="72"/>
    </row>
    <row r="9" spans="1:6" s="6" customFormat="1">
      <c r="A9" s="57"/>
      <c r="B9" s="57" t="s">
        <v>184</v>
      </c>
      <c r="C9" s="72"/>
    </row>
    <row r="10" spans="1:6" s="6" customFormat="1">
      <c r="A10" s="57"/>
      <c r="B10" s="57" t="s">
        <v>0</v>
      </c>
      <c r="C10" s="72"/>
    </row>
    <row r="11" spans="1:6" s="6" customFormat="1">
      <c r="A11" s="57"/>
      <c r="B11" s="57" t="s">
        <v>1</v>
      </c>
      <c r="C11" s="72"/>
    </row>
    <row r="12" spans="1:6" s="6" customFormat="1">
      <c r="A12" s="57"/>
      <c r="B12" s="57"/>
      <c r="C12" s="98"/>
    </row>
    <row r="13" spans="1:6" s="6" customFormat="1" ht="30">
      <c r="A13" s="57"/>
      <c r="B13" s="61" t="s">
        <v>37</v>
      </c>
      <c r="C13" s="73"/>
      <c r="F13" s="6" t="s">
        <v>2</v>
      </c>
    </row>
    <row r="14" spans="1:6" s="6" customFormat="1">
      <c r="A14" s="57"/>
      <c r="B14" s="57"/>
      <c r="C14" s="62"/>
    </row>
    <row r="15" spans="1:6" s="6" customFormat="1" ht="49.5" customHeight="1">
      <c r="A15" s="57"/>
      <c r="B15" s="144" t="str">
        <f>IF(C13="","Bitte füllen Sie die erwartete Lebensdauer aus",IF(C13&lt;5,"Eine weitere Bearbeitung des Formulars ist nicht notwendig, weil die Lebensdauer der Investition weniger als 5 Jahre beträgt.","Bitte bearbeiten Sie die folgenden Seiten"))</f>
        <v>Bitte füllen Sie die erwartete Lebensdauer aus</v>
      </c>
      <c r="C15" s="144"/>
      <c r="F15" s="6" t="s">
        <v>3</v>
      </c>
    </row>
    <row r="16" spans="1:6" s="6" customFormat="1" ht="321.75" customHeight="1">
      <c r="A16" s="57"/>
      <c r="B16" s="57"/>
      <c r="C16" s="62"/>
      <c r="F16" s="6" t="s">
        <v>4</v>
      </c>
    </row>
    <row r="17" spans="2:3" s="6" customFormat="1" hidden="1">
      <c r="B17" s="57"/>
      <c r="C17" s="57"/>
    </row>
    <row r="18" spans="2:3" s="6" customFormat="1" hidden="1">
      <c r="B18" s="57"/>
      <c r="C18" s="57"/>
    </row>
    <row r="19" spans="2:3" s="6" customFormat="1" hidden="1">
      <c r="B19" s="57"/>
      <c r="C19" s="57"/>
    </row>
    <row r="20" spans="2:3" s="6" customFormat="1" hidden="1">
      <c r="B20" s="57"/>
      <c r="C20" s="57"/>
    </row>
    <row r="21" spans="2:3" s="6" customFormat="1" hidden="1">
      <c r="B21" s="57"/>
      <c r="C21" s="57"/>
    </row>
    <row r="22" spans="2:3" s="6" customFormat="1" hidden="1">
      <c r="B22" s="57"/>
      <c r="C22" s="57"/>
    </row>
    <row r="23" spans="2:3" s="6" customFormat="1" hidden="1">
      <c r="B23" s="57"/>
      <c r="C23" s="57"/>
    </row>
    <row r="24" spans="2:3" s="6" customFormat="1" hidden="1">
      <c r="B24" s="57"/>
      <c r="C24" s="57"/>
    </row>
    <row r="25" spans="2:3" s="6" customFormat="1" hidden="1">
      <c r="B25" s="57"/>
      <c r="C25" s="57"/>
    </row>
    <row r="26" spans="2:3" s="6" customFormat="1" hidden="1">
      <c r="B26" s="57"/>
      <c r="C26" s="57"/>
    </row>
    <row r="27" spans="2:3" s="6" customFormat="1" hidden="1">
      <c r="B27" s="57"/>
      <c r="C27" s="57"/>
    </row>
  </sheetData>
  <sheetProtection sheet="1" objects="1" scenarios="1" selectLockedCells="1"/>
  <customSheetViews>
    <customSheetView guid="{1CEC71CB-DC87-4065-91A5-116B4A83B718}" scale="145">
      <selection activeCell="C19" sqref="C19"/>
    </customSheetView>
  </customSheetViews>
  <mergeCells count="1">
    <mergeCell ref="B15:C15"/>
  </mergeCells>
  <conditionalFormatting sqref="B15:C15">
    <cfRule type="containsText" dxfId="55" priority="1" operator="containsText" text="Eine weitere Bearbeitung des Formulars ist nicht notwendig">
      <formula>NOT(ISERROR(SEARCH("Eine weitere Bearbeitung des Formulars ist nicht notwendig",B15)))</formula>
    </cfRule>
    <cfRule type="containsText" dxfId="54" priority="2" operator="containsText" text="Bitte bearbeiten Sie die folgenden Seiten">
      <formula>NOT(ISERROR(SEARCH("Bitte bearbeiten Sie die folgenden Seiten",B15)))</formula>
    </cfRule>
    <cfRule type="containsText" dxfId="53" priority="4" operator="containsText" text="Bitte füllen Sie die erwartete Lebensdauer aus">
      <formula>NOT(ISERROR(SEARCH("Bitte füllen Sie die erwartete Lebensdauer aus",B15)))</formula>
    </cfRule>
  </conditionalFormatting>
  <dataValidations count="2">
    <dataValidation allowBlank="1" showInputMessage="1" showErrorMessage="1" promptTitle="Vorhaben" prompt="Bsp.: Dies ist eine Erläuterungs-meldung zum Feld Vorhaben" sqref="C5"/>
    <dataValidation allowBlank="1" showInputMessage="1" showErrorMessage="1" promptTitle="Lebensdauer" prompt="Als Lebensdauer kann die geplante Nutzundsdauer (Design Working Life, DWL) angesetzt werden, die definiert wird als der Zeitraum, für den ein Tragwerk unter der Voraussetzung der Instandhaltung, aber ohne größere Reparatur, genutzt werden kann." sqref="C13"/>
  </dataValidations>
  <printOptions horizontalCentered="1" verticalCentered="1"/>
  <pageMargins left="0.70866141732283472" right="0.70866141732283472" top="0.39370078740157483" bottom="0.59055118110236227" header="0.31496062992125984" footer="0.31496062992125984"/>
  <pageSetup paperSize="9" scale="67" orientation="portrait" r:id="rId1"/>
  <headerFooter>
    <oddHeader>&amp;RStand des Formulars: &amp;D</oddHeader>
  </headerFooter>
  <rowBreaks count="1" manualBreakCount="1">
    <brk id="17" max="1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9"/>
  <sheetViews>
    <sheetView zoomScale="130" zoomScaleNormal="130" zoomScaleSheetLayoutView="145" workbookViewId="0">
      <selection activeCell="B7" sqref="B7"/>
    </sheetView>
  </sheetViews>
  <sheetFormatPr baseColWidth="10" defaultColWidth="0" defaultRowHeight="15" zeroHeight="1"/>
  <cols>
    <col min="1" max="1" width="11.42578125" customWidth="1"/>
    <col min="2" max="2" width="26" customWidth="1"/>
    <col min="3" max="3" width="24.7109375" customWidth="1"/>
    <col min="4" max="4" width="22.85546875" customWidth="1"/>
    <col min="5" max="5" width="11.42578125" customWidth="1"/>
    <col min="6" max="42" width="0" hidden="1" customWidth="1"/>
    <col min="43" max="16384" width="11.42578125" hidden="1"/>
  </cols>
  <sheetData>
    <row r="1" spans="1:42" s="12" customFormat="1"/>
    <row r="2" spans="1:42" ht="24.75" customHeight="1">
      <c r="A2" s="12"/>
      <c r="B2" s="103" t="s">
        <v>210</v>
      </c>
      <c r="C2" s="12"/>
      <c r="D2" s="12"/>
      <c r="E2" s="12"/>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2">
      <c r="A3" s="12"/>
      <c r="B3" s="249" t="s">
        <v>89</v>
      </c>
      <c r="C3" s="249"/>
      <c r="D3" s="249"/>
      <c r="E3" s="12"/>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c r="A4" s="12"/>
      <c r="B4" s="38" t="s">
        <v>87</v>
      </c>
      <c r="C4" s="38" t="s">
        <v>88</v>
      </c>
      <c r="D4" s="38" t="s">
        <v>94</v>
      </c>
      <c r="E4" s="12"/>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ht="30">
      <c r="A5" s="12"/>
      <c r="B5" s="39" t="s">
        <v>90</v>
      </c>
      <c r="C5" s="39" t="s">
        <v>95</v>
      </c>
      <c r="D5" s="37">
        <v>5</v>
      </c>
      <c r="E5" s="12"/>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ht="30">
      <c r="A6" s="12"/>
      <c r="B6" s="39" t="s">
        <v>91</v>
      </c>
      <c r="C6" s="39" t="s">
        <v>96</v>
      </c>
      <c r="D6" s="37">
        <v>20</v>
      </c>
      <c r="E6" s="12"/>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2">
      <c r="A7" s="12"/>
      <c r="B7" s="39" t="s">
        <v>9</v>
      </c>
      <c r="C7" s="39" t="s">
        <v>9</v>
      </c>
      <c r="D7" s="37">
        <v>50</v>
      </c>
      <c r="E7" s="12"/>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2" ht="30">
      <c r="A8" s="12"/>
      <c r="B8" s="39" t="s">
        <v>92</v>
      </c>
      <c r="C8" s="39" t="s">
        <v>97</v>
      </c>
      <c r="D8" s="37">
        <v>80</v>
      </c>
      <c r="E8" s="12"/>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ht="30">
      <c r="A9" s="12"/>
      <c r="B9" s="39" t="s">
        <v>93</v>
      </c>
      <c r="C9" s="39" t="s">
        <v>98</v>
      </c>
      <c r="D9" s="37">
        <v>95</v>
      </c>
      <c r="E9" s="12"/>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2">
      <c r="A10" s="12"/>
      <c r="B10" s="12"/>
      <c r="C10" s="12"/>
      <c r="D10" s="12"/>
      <c r="E10" s="12"/>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hidden="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hidden="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hidden="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42" hidden="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2" hidden="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2" hidden="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1:42" hidden="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2" hidden="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1:42" hidden="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1:42" hidden="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2" hidden="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row>
    <row r="22" spans="1:42" hidden="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1:42" hidden="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row>
    <row r="24" spans="1:42" hidden="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1:42" hidden="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hidden="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2" hidden="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row>
    <row r="28" spans="1:42" hidden="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1:42" hidden="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spans="1:42" hidden="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spans="1:42" hidden="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row>
    <row r="32" spans="1:42" hidden="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42" hidden="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hidden="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1:42" hidden="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hidden="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row>
    <row r="37" spans="1:42" hidden="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spans="1:42" hidden="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spans="1:42" hidden="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1:42" hidden="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row>
    <row r="41" spans="1:42" hidden="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1:42" hidden="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1:42" hidden="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row>
    <row r="44" spans="1:42" hidden="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row>
    <row r="45" spans="1:42" hidden="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row>
    <row r="46" spans="1:42" hidden="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1:42" hidden="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hidden="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hidden="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sheetData>
  <sheetProtection sheet="1" objects="1" scenarios="1" selectLockedCells="1"/>
  <customSheetViews>
    <customSheetView guid="{1CEC71CB-DC87-4065-91A5-116B4A83B718}">
      <selection activeCell="J38" sqref="J38"/>
    </customSheetView>
  </customSheetViews>
  <mergeCells count="1">
    <mergeCell ref="B3:D3"/>
  </mergeCells>
  <pageMargins left="0.7" right="0.7" top="0.78740157499999996" bottom="0.78740157499999996"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98"/>
  <sheetViews>
    <sheetView view="pageBreakPreview" zoomScaleNormal="100" zoomScaleSheetLayoutView="100" workbookViewId="0">
      <selection activeCell="A2" sqref="A2"/>
    </sheetView>
  </sheetViews>
  <sheetFormatPr baseColWidth="10" defaultColWidth="0" defaultRowHeight="15" customHeight="1" zeroHeight="1"/>
  <cols>
    <col min="1" max="1" width="132.42578125" style="108" customWidth="1"/>
    <col min="2" max="3" width="11.42578125" style="108" hidden="1" customWidth="1"/>
    <col min="4" max="9" width="0" style="108" hidden="1" customWidth="1"/>
    <col min="10" max="16384" width="11.42578125" style="108" hidden="1"/>
  </cols>
  <sheetData>
    <row r="1" spans="1:1" ht="30.75" customHeight="1">
      <c r="A1" s="107" t="s">
        <v>216</v>
      </c>
    </row>
    <row r="2" spans="1:1" ht="213" customHeight="1">
      <c r="A2" s="109" t="s">
        <v>217</v>
      </c>
    </row>
    <row r="3" spans="1:1" s="111" customFormat="1">
      <c r="A3" s="110"/>
    </row>
    <row r="4" spans="1:1" s="111" customFormat="1">
      <c r="A4" s="110"/>
    </row>
    <row r="5" spans="1:1" s="111" customFormat="1">
      <c r="A5" s="110"/>
    </row>
    <row r="6" spans="1:1" s="111" customFormat="1">
      <c r="A6" s="110"/>
    </row>
    <row r="7" spans="1:1" s="111" customFormat="1">
      <c r="A7" s="110"/>
    </row>
    <row r="8" spans="1:1" s="111" customFormat="1">
      <c r="A8" s="110"/>
    </row>
    <row r="9" spans="1:1" s="111" customFormat="1">
      <c r="A9" s="110"/>
    </row>
    <row r="10" spans="1:1" s="111" customFormat="1">
      <c r="A10" s="110"/>
    </row>
    <row r="11" spans="1:1" s="111" customFormat="1">
      <c r="A11" s="110"/>
    </row>
    <row r="12" spans="1:1" s="111" customFormat="1">
      <c r="A12" s="110"/>
    </row>
    <row r="13" spans="1:1" s="111" customFormat="1">
      <c r="A13" s="110"/>
    </row>
    <row r="14" spans="1:1" s="111" customFormat="1">
      <c r="A14" s="110"/>
    </row>
    <row r="15" spans="1:1" s="111" customFormat="1">
      <c r="A15" s="110"/>
    </row>
    <row r="16" spans="1:1" s="111" customFormat="1">
      <c r="A16" s="110"/>
    </row>
    <row r="17" spans="1:1" s="111" customFormat="1">
      <c r="A17" s="110"/>
    </row>
    <row r="18" spans="1:1" s="111" customFormat="1">
      <c r="A18" s="110"/>
    </row>
    <row r="19" spans="1:1" s="111" customFormat="1">
      <c r="A19" s="110"/>
    </row>
    <row r="20" spans="1:1" s="111" customFormat="1" ht="15" customHeight="1">
      <c r="A20" s="110"/>
    </row>
    <row r="21" spans="1:1" s="111" customFormat="1">
      <c r="A21" s="110"/>
    </row>
    <row r="22" spans="1:1" s="111" customFormat="1">
      <c r="A22" s="110"/>
    </row>
    <row r="23" spans="1:1" s="111" customFormat="1">
      <c r="A23" s="110"/>
    </row>
    <row r="24" spans="1:1" s="111" customFormat="1" ht="15" customHeight="1">
      <c r="A24" s="110"/>
    </row>
    <row r="25" spans="1:1" s="111" customFormat="1">
      <c r="A25" s="110"/>
    </row>
    <row r="26" spans="1:1" s="111" customFormat="1">
      <c r="A26" s="110"/>
    </row>
    <row r="27" spans="1:1" s="111" customFormat="1">
      <c r="A27" s="110"/>
    </row>
    <row r="28" spans="1:1" s="111" customFormat="1">
      <c r="A28" s="110"/>
    </row>
    <row r="29" spans="1:1" s="111" customFormat="1">
      <c r="A29" s="110"/>
    </row>
    <row r="30" spans="1:1" s="111" customFormat="1">
      <c r="A30" s="110"/>
    </row>
    <row r="31" spans="1:1" s="111" customFormat="1">
      <c r="A31" s="110"/>
    </row>
    <row r="32" spans="1:1" s="111" customFormat="1">
      <c r="A32" s="110"/>
    </row>
    <row r="33" spans="1:1" s="111" customFormat="1">
      <c r="A33" s="110"/>
    </row>
    <row r="34" spans="1:1" s="111" customFormat="1">
      <c r="A34" s="112"/>
    </row>
    <row r="35" spans="1:1" s="111" customFormat="1">
      <c r="A35" s="112"/>
    </row>
    <row r="36" spans="1:1" s="111" customFormat="1">
      <c r="A36" s="112"/>
    </row>
    <row r="37" spans="1:1" s="111" customFormat="1">
      <c r="A37" s="112"/>
    </row>
    <row r="38" spans="1:1" s="111" customFormat="1">
      <c r="A38" s="112"/>
    </row>
    <row r="39" spans="1:1" s="111" customFormat="1">
      <c r="A39" s="112"/>
    </row>
    <row r="40" spans="1:1" s="111" customFormat="1" ht="15" customHeight="1">
      <c r="A40" s="112"/>
    </row>
    <row r="41" spans="1:1" s="111" customFormat="1">
      <c r="A41" s="112"/>
    </row>
    <row r="42" spans="1:1" s="111" customFormat="1">
      <c r="A42" s="112"/>
    </row>
    <row r="43" spans="1:1" s="111" customFormat="1">
      <c r="A43" s="112"/>
    </row>
    <row r="44" spans="1:1" s="111" customFormat="1">
      <c r="A44" s="112"/>
    </row>
    <row r="45" spans="1:1" s="111" customFormat="1">
      <c r="A45" s="112"/>
    </row>
    <row r="46" spans="1:1" s="111" customFormat="1">
      <c r="A46" s="112"/>
    </row>
    <row r="47" spans="1:1" s="111" customFormat="1">
      <c r="A47" s="112"/>
    </row>
    <row r="48" spans="1:1" s="111" customFormat="1">
      <c r="A48" s="112"/>
    </row>
    <row r="49" spans="1:1" s="111" customFormat="1">
      <c r="A49" s="112"/>
    </row>
    <row r="50" spans="1:1" s="111" customFormat="1">
      <c r="A50" s="112"/>
    </row>
    <row r="51" spans="1:1" s="111" customFormat="1">
      <c r="A51" s="112"/>
    </row>
    <row r="52" spans="1:1" s="111" customFormat="1">
      <c r="A52" s="112"/>
    </row>
    <row r="53" spans="1:1" s="111" customFormat="1">
      <c r="A53" s="112"/>
    </row>
    <row r="54" spans="1:1" s="111" customFormat="1">
      <c r="A54" s="112"/>
    </row>
    <row r="55" spans="1:1" s="111" customFormat="1">
      <c r="A55" s="113"/>
    </row>
    <row r="56" spans="1:1" s="111" customFormat="1">
      <c r="A56" s="113"/>
    </row>
    <row r="57" spans="1:1" s="111" customFormat="1">
      <c r="A57" s="113"/>
    </row>
    <row r="58" spans="1:1" s="111" customFormat="1">
      <c r="A58" s="113"/>
    </row>
    <row r="59" spans="1:1" s="111" customFormat="1">
      <c r="A59" s="113"/>
    </row>
    <row r="60" spans="1:1" s="111" customFormat="1">
      <c r="A60" s="113"/>
    </row>
    <row r="61" spans="1:1" s="111" customFormat="1">
      <c r="A61" s="113"/>
    </row>
    <row r="62" spans="1:1" s="111" customFormat="1">
      <c r="A62" s="113"/>
    </row>
    <row r="63" spans="1:1" s="111" customFormat="1">
      <c r="A63" s="113"/>
    </row>
    <row r="64" spans="1:1" s="111" customFormat="1">
      <c r="A64" s="113"/>
    </row>
    <row r="65" spans="1:1" hidden="1">
      <c r="A65" s="114"/>
    </row>
    <row r="66" spans="1:1" hidden="1">
      <c r="A66" s="114"/>
    </row>
    <row r="67" spans="1:1" hidden="1">
      <c r="A67" s="114"/>
    </row>
    <row r="68" spans="1:1" hidden="1">
      <c r="A68" s="114"/>
    </row>
    <row r="69" spans="1:1" hidden="1">
      <c r="A69" s="114"/>
    </row>
    <row r="70" spans="1:1" hidden="1">
      <c r="A70" s="114"/>
    </row>
    <row r="71" spans="1:1" hidden="1">
      <c r="A71" s="114"/>
    </row>
    <row r="72" spans="1:1" hidden="1">
      <c r="A72" s="114"/>
    </row>
    <row r="73" spans="1:1" hidden="1">
      <c r="A73" s="114"/>
    </row>
    <row r="74" spans="1:1" hidden="1">
      <c r="A74" s="114"/>
    </row>
    <row r="75" spans="1:1" hidden="1">
      <c r="A75" s="114"/>
    </row>
    <row r="76" spans="1:1" hidden="1">
      <c r="A76" s="114"/>
    </row>
    <row r="77" spans="1:1" hidden="1">
      <c r="A77" s="114"/>
    </row>
    <row r="78" spans="1:1" hidden="1">
      <c r="A78" s="114"/>
    </row>
    <row r="79" spans="1:1" hidden="1">
      <c r="A79" s="115"/>
    </row>
    <row r="80" spans="1:1" hidden="1">
      <c r="A80" s="115"/>
    </row>
    <row r="81" spans="1:1" hidden="1">
      <c r="A81" s="116"/>
    </row>
    <row r="82" spans="1:1" hidden="1">
      <c r="A82" s="116"/>
    </row>
    <row r="83" spans="1:1" hidden="1">
      <c r="A83" s="116"/>
    </row>
    <row r="84" spans="1:1" hidden="1">
      <c r="A84" s="116"/>
    </row>
    <row r="85" spans="1:1" hidden="1">
      <c r="A85" s="116"/>
    </row>
    <row r="86" spans="1:1" hidden="1">
      <c r="A86" s="116"/>
    </row>
    <row r="87" spans="1:1" hidden="1">
      <c r="A87" s="116"/>
    </row>
    <row r="88" spans="1:1" hidden="1">
      <c r="A88" s="116"/>
    </row>
    <row r="89" spans="1:1" hidden="1">
      <c r="A89" s="116"/>
    </row>
    <row r="90" spans="1:1" hidden="1">
      <c r="A90" s="116"/>
    </row>
    <row r="91" spans="1:1" hidden="1">
      <c r="A91" s="116"/>
    </row>
    <row r="92" spans="1:1" hidden="1">
      <c r="A92" s="116"/>
    </row>
    <row r="93" spans="1:1" hidden="1">
      <c r="A93" s="116"/>
    </row>
    <row r="94" spans="1:1" hidden="1">
      <c r="A94" s="116"/>
    </row>
    <row r="95" spans="1:1" hidden="1">
      <c r="A95" s="116"/>
    </row>
    <row r="96" spans="1:1" hidden="1">
      <c r="A96" s="117"/>
    </row>
    <row r="97" spans="1:1" hidden="1">
      <c r="A97" s="117"/>
    </row>
    <row r="98" spans="1:1" hidden="1">
      <c r="A98" s="117"/>
    </row>
  </sheetData>
  <sheetProtection sheet="1" objects="1" scenarios="1"/>
  <printOptions horizontalCentered="1"/>
  <pageMargins left="0.70866141732283472" right="0.51181102362204722" top="0.59055118110236227" bottom="0.3937007874015748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70"/>
  <sheetViews>
    <sheetView view="pageBreakPreview" zoomScaleNormal="145" zoomScaleSheetLayoutView="100" workbookViewId="0">
      <selection activeCell="G37" sqref="G37"/>
    </sheetView>
  </sheetViews>
  <sheetFormatPr baseColWidth="10" defaultColWidth="0" defaultRowHeight="15" customHeight="1" zeroHeight="1"/>
  <cols>
    <col min="1" max="1" width="9.7109375" style="5" customWidth="1"/>
    <col min="2" max="2" width="9.7109375" style="3" customWidth="1"/>
    <col min="3" max="3" width="9.5703125" style="3" customWidth="1"/>
    <col min="4" max="6" width="9.7109375" style="3" customWidth="1"/>
    <col min="7" max="8" width="10" style="3" customWidth="1"/>
    <col min="9" max="9" width="25.42578125" style="3" customWidth="1"/>
    <col min="10" max="10" width="10.28515625" style="3" hidden="1" customWidth="1"/>
    <col min="11" max="11" width="9.140625" style="3" hidden="1" customWidth="1"/>
    <col min="12" max="13" width="49.7109375" style="3" hidden="1" customWidth="1"/>
    <col min="14" max="14" width="77.85546875" style="3" hidden="1" customWidth="1"/>
    <col min="15" max="15" width="12.42578125" style="3" hidden="1" customWidth="1"/>
    <col min="16" max="19" width="9.140625" style="3" hidden="1" customWidth="1"/>
    <col min="20" max="20" width="9.85546875" style="3" hidden="1" customWidth="1"/>
    <col min="21" max="21" width="11" style="3" hidden="1" customWidth="1"/>
    <col min="22" max="22" width="9.140625" style="3" hidden="1" customWidth="1"/>
    <col min="23" max="23" width="10.5703125" style="3" hidden="1" customWidth="1"/>
    <col min="24" max="27" width="0" style="3" hidden="1" customWidth="1"/>
    <col min="28" max="16384" width="9.140625" style="3" hidden="1"/>
  </cols>
  <sheetData>
    <row r="1" spans="1:27" ht="21">
      <c r="A1" s="146" t="s">
        <v>218</v>
      </c>
      <c r="B1" s="146"/>
      <c r="C1" s="146"/>
      <c r="D1" s="146"/>
      <c r="E1" s="146"/>
      <c r="F1" s="146"/>
      <c r="G1" s="146"/>
      <c r="H1" s="146"/>
      <c r="I1" s="146"/>
      <c r="J1" s="146"/>
    </row>
    <row r="2" spans="1:27" s="121" customFormat="1" ht="20.100000000000001" customHeight="1">
      <c r="A2" s="118" t="s">
        <v>219</v>
      </c>
      <c r="B2" s="119" t="s">
        <v>220</v>
      </c>
      <c r="C2" s="120"/>
      <c r="D2" s="120"/>
      <c r="E2" s="120"/>
      <c r="F2" s="120"/>
      <c r="G2" s="120"/>
      <c r="H2" s="120"/>
      <c r="I2" s="120"/>
      <c r="J2" s="119"/>
      <c r="S2" s="122"/>
      <c r="T2" s="122"/>
      <c r="U2" s="122"/>
      <c r="V2" s="122"/>
      <c r="W2" s="123"/>
      <c r="X2" s="122"/>
      <c r="Y2" s="122"/>
      <c r="Z2" s="122"/>
      <c r="AA2" s="122"/>
    </row>
    <row r="3" spans="1:27" ht="15" customHeight="1">
      <c r="A3" s="124"/>
      <c r="B3" s="125"/>
      <c r="C3" s="125"/>
      <c r="D3" s="125"/>
      <c r="E3" s="125"/>
      <c r="F3" s="125"/>
      <c r="G3" s="125"/>
      <c r="H3" s="125"/>
      <c r="I3" s="125"/>
      <c r="J3" s="4"/>
      <c r="L3" s="1"/>
      <c r="M3" s="1"/>
      <c r="N3" s="1"/>
      <c r="O3" s="1"/>
      <c r="S3" s="126"/>
      <c r="T3" s="126"/>
      <c r="U3" s="126"/>
      <c r="V3" s="126"/>
      <c r="W3" s="127"/>
      <c r="X3" s="126"/>
      <c r="Y3" s="126"/>
      <c r="Z3" s="126"/>
      <c r="AA3" s="126"/>
    </row>
    <row r="4" spans="1:27" ht="15" customHeight="1">
      <c r="A4" s="124"/>
      <c r="B4" s="147" t="s">
        <v>221</v>
      </c>
      <c r="C4" s="147"/>
      <c r="D4" s="147"/>
      <c r="E4" s="147"/>
      <c r="F4" s="147"/>
      <c r="G4" s="147"/>
      <c r="H4" s="147"/>
      <c r="I4" s="147"/>
      <c r="J4" s="4"/>
      <c r="L4" s="1"/>
      <c r="M4" s="1"/>
      <c r="N4" s="1"/>
      <c r="O4" s="1"/>
      <c r="S4" s="126"/>
      <c r="T4" s="126"/>
      <c r="U4" s="126"/>
      <c r="V4" s="126"/>
      <c r="W4" s="127"/>
      <c r="X4" s="126"/>
      <c r="Y4" s="126"/>
      <c r="Z4" s="126"/>
      <c r="AA4" s="126"/>
    </row>
    <row r="5" spans="1:27" ht="15" customHeight="1">
      <c r="A5" s="124"/>
      <c r="B5" s="147"/>
      <c r="C5" s="147"/>
      <c r="D5" s="147"/>
      <c r="E5" s="147"/>
      <c r="F5" s="147"/>
      <c r="G5" s="147"/>
      <c r="H5" s="147"/>
      <c r="I5" s="147"/>
      <c r="J5" s="4"/>
      <c r="L5" s="1"/>
      <c r="M5" s="1"/>
      <c r="N5" s="1"/>
      <c r="O5" s="1"/>
      <c r="S5" s="126"/>
      <c r="T5" s="126"/>
      <c r="U5" s="126"/>
      <c r="V5" s="126"/>
      <c r="W5" s="127"/>
      <c r="X5" s="126"/>
      <c r="Y5" s="126"/>
      <c r="Z5" s="126"/>
      <c r="AA5" s="126"/>
    </row>
    <row r="6" spans="1:27">
      <c r="A6" s="124"/>
      <c r="B6" s="147"/>
      <c r="C6" s="147"/>
      <c r="D6" s="147"/>
      <c r="E6" s="147"/>
      <c r="F6" s="147"/>
      <c r="G6" s="147"/>
      <c r="H6" s="147"/>
      <c r="I6" s="147"/>
      <c r="J6" s="128"/>
      <c r="L6" s="1"/>
      <c r="M6" s="1"/>
      <c r="N6" s="1"/>
      <c r="O6" s="1"/>
      <c r="S6" s="126"/>
      <c r="T6" s="126"/>
      <c r="U6" s="126"/>
      <c r="V6" s="126"/>
      <c r="W6" s="127"/>
      <c r="X6" s="126"/>
      <c r="Y6" s="126"/>
      <c r="Z6" s="126"/>
      <c r="AA6" s="126"/>
    </row>
    <row r="7" spans="1:27" ht="15" customHeight="1">
      <c r="A7" s="124"/>
      <c r="B7" s="147"/>
      <c r="C7" s="147"/>
      <c r="D7" s="147"/>
      <c r="E7" s="147"/>
      <c r="F7" s="147"/>
      <c r="G7" s="147"/>
      <c r="H7" s="147"/>
      <c r="I7" s="147"/>
      <c r="J7" s="128"/>
      <c r="L7" s="1"/>
      <c r="M7" s="1"/>
      <c r="N7" s="1"/>
      <c r="O7" s="1"/>
      <c r="S7" s="126"/>
      <c r="T7" s="126"/>
      <c r="U7" s="126"/>
      <c r="V7" s="126"/>
      <c r="W7" s="127"/>
      <c r="X7" s="126"/>
      <c r="Y7" s="126"/>
      <c r="Z7" s="126"/>
      <c r="AA7" s="126"/>
    </row>
    <row r="8" spans="1:27">
      <c r="A8" s="124"/>
      <c r="B8" s="147"/>
      <c r="C8" s="147"/>
      <c r="D8" s="147"/>
      <c r="E8" s="147"/>
      <c r="F8" s="147"/>
      <c r="G8" s="147"/>
      <c r="H8" s="147"/>
      <c r="I8" s="147"/>
      <c r="J8" s="128"/>
      <c r="L8" s="1"/>
      <c r="M8" s="1"/>
      <c r="N8" s="1"/>
      <c r="O8" s="1"/>
      <c r="S8" s="126"/>
      <c r="T8" s="126"/>
      <c r="U8" s="126"/>
      <c r="V8" s="126"/>
      <c r="W8" s="127"/>
      <c r="X8" s="126"/>
      <c r="Y8" s="126"/>
      <c r="Z8" s="126"/>
      <c r="AA8" s="126"/>
    </row>
    <row r="9" spans="1:27" ht="15" customHeight="1">
      <c r="A9" s="124"/>
      <c r="B9" s="147"/>
      <c r="C9" s="147"/>
      <c r="D9" s="147"/>
      <c r="E9" s="147"/>
      <c r="F9" s="147"/>
      <c r="G9" s="147"/>
      <c r="H9" s="147"/>
      <c r="I9" s="147"/>
      <c r="J9" s="128"/>
      <c r="L9" s="1"/>
      <c r="M9" s="1"/>
      <c r="N9" s="1"/>
      <c r="O9" s="1"/>
      <c r="S9" s="126"/>
      <c r="T9" s="126"/>
      <c r="U9" s="126"/>
      <c r="V9" s="126"/>
      <c r="W9" s="127"/>
      <c r="X9" s="126"/>
      <c r="Y9" s="126"/>
      <c r="Z9" s="126"/>
      <c r="AA9" s="126"/>
    </row>
    <row r="10" spans="1:27">
      <c r="A10" s="124"/>
      <c r="B10" s="147"/>
      <c r="C10" s="147"/>
      <c r="D10" s="147"/>
      <c r="E10" s="147"/>
      <c r="F10" s="147"/>
      <c r="G10" s="147"/>
      <c r="H10" s="147"/>
      <c r="I10" s="147"/>
      <c r="J10" s="128"/>
      <c r="L10" s="1"/>
      <c r="M10" s="1"/>
      <c r="N10" s="1"/>
      <c r="O10" s="1"/>
      <c r="S10" s="126"/>
      <c r="T10" s="126"/>
      <c r="U10" s="126"/>
      <c r="V10" s="126"/>
      <c r="W10" s="127"/>
      <c r="X10" s="126"/>
      <c r="Y10" s="126"/>
      <c r="Z10" s="126"/>
      <c r="AA10" s="126"/>
    </row>
    <row r="11" spans="1:27">
      <c r="A11" s="124"/>
      <c r="B11" s="147"/>
      <c r="C11" s="147"/>
      <c r="D11" s="147"/>
      <c r="E11" s="147"/>
      <c r="F11" s="147"/>
      <c r="G11" s="147"/>
      <c r="H11" s="147"/>
      <c r="I11" s="147"/>
      <c r="J11" s="128"/>
      <c r="L11" s="1"/>
      <c r="M11" s="1"/>
      <c r="N11" s="1"/>
      <c r="O11" s="1"/>
      <c r="S11" s="126"/>
      <c r="T11" s="126"/>
      <c r="U11" s="126"/>
      <c r="V11" s="126"/>
      <c r="W11" s="127"/>
      <c r="X11" s="126"/>
      <c r="Y11" s="126"/>
      <c r="Z11" s="126"/>
      <c r="AA11" s="126"/>
    </row>
    <row r="12" spans="1:27">
      <c r="A12" s="124"/>
      <c r="B12" s="147"/>
      <c r="C12" s="147"/>
      <c r="D12" s="147"/>
      <c r="E12" s="147"/>
      <c r="F12" s="147"/>
      <c r="G12" s="147"/>
      <c r="H12" s="147"/>
      <c r="I12" s="147"/>
      <c r="J12" s="128"/>
      <c r="L12" s="1"/>
      <c r="M12" s="1"/>
      <c r="N12" s="1"/>
      <c r="O12" s="1"/>
      <c r="S12" s="126"/>
      <c r="T12" s="126"/>
      <c r="U12" s="126"/>
      <c r="V12" s="126"/>
      <c r="W12" s="127"/>
      <c r="X12" s="126"/>
      <c r="Y12" s="126"/>
      <c r="Z12" s="126"/>
      <c r="AA12" s="126"/>
    </row>
    <row r="13" spans="1:27">
      <c r="A13" s="124"/>
      <c r="B13" s="147"/>
      <c r="C13" s="147"/>
      <c r="D13" s="147"/>
      <c r="E13" s="147"/>
      <c r="F13" s="147"/>
      <c r="G13" s="147"/>
      <c r="H13" s="147"/>
      <c r="I13" s="147"/>
      <c r="J13" s="128"/>
      <c r="L13" s="1"/>
      <c r="M13" s="1"/>
      <c r="N13" s="1"/>
      <c r="O13" s="1"/>
      <c r="S13" s="126"/>
      <c r="T13" s="126"/>
      <c r="U13" s="126"/>
      <c r="V13" s="126"/>
      <c r="W13" s="127"/>
      <c r="X13" s="126"/>
      <c r="Y13" s="126"/>
      <c r="Z13" s="126"/>
      <c r="AA13" s="126"/>
    </row>
    <row r="14" spans="1:27" ht="15" customHeight="1">
      <c r="A14" s="124"/>
      <c r="B14" s="147"/>
      <c r="C14" s="147"/>
      <c r="D14" s="147"/>
      <c r="E14" s="147"/>
      <c r="F14" s="147"/>
      <c r="G14" s="147"/>
      <c r="H14" s="147"/>
      <c r="I14" s="147"/>
      <c r="J14" s="128"/>
      <c r="S14" s="126"/>
      <c r="T14" s="126"/>
      <c r="U14" s="126"/>
      <c r="V14" s="126"/>
      <c r="W14" s="127"/>
      <c r="X14" s="126"/>
      <c r="Y14" s="126"/>
      <c r="Z14" s="126"/>
      <c r="AA14" s="126"/>
    </row>
    <row r="15" spans="1:27" ht="15" customHeight="1">
      <c r="A15" s="124"/>
      <c r="B15" s="147"/>
      <c r="C15" s="147"/>
      <c r="D15" s="147"/>
      <c r="E15" s="147"/>
      <c r="F15" s="147"/>
      <c r="G15" s="147"/>
      <c r="H15" s="147"/>
      <c r="I15" s="147"/>
      <c r="J15" s="128"/>
      <c r="S15" s="126"/>
      <c r="T15" s="126"/>
      <c r="U15" s="126"/>
      <c r="V15" s="126"/>
      <c r="W15" s="127"/>
      <c r="X15" s="126"/>
      <c r="Y15" s="126"/>
      <c r="Z15" s="126"/>
      <c r="AA15" s="126"/>
    </row>
    <row r="16" spans="1:27" ht="15" customHeight="1">
      <c r="A16" s="124"/>
      <c r="B16" s="147"/>
      <c r="C16" s="147"/>
      <c r="D16" s="147"/>
      <c r="E16" s="147"/>
      <c r="F16" s="147"/>
      <c r="G16" s="147"/>
      <c r="H16" s="147"/>
      <c r="I16" s="147"/>
      <c r="J16" s="128"/>
      <c r="S16" s="126"/>
      <c r="T16" s="126"/>
      <c r="U16" s="126"/>
      <c r="V16" s="126"/>
      <c r="W16" s="127"/>
      <c r="X16" s="126"/>
      <c r="Y16" s="126"/>
      <c r="Z16" s="126"/>
      <c r="AA16" s="126"/>
    </row>
    <row r="17" spans="1:27" ht="15" customHeight="1">
      <c r="A17" s="124"/>
      <c r="B17" s="147"/>
      <c r="C17" s="147"/>
      <c r="D17" s="147"/>
      <c r="E17" s="147"/>
      <c r="F17" s="147"/>
      <c r="G17" s="147"/>
      <c r="H17" s="147"/>
      <c r="I17" s="147"/>
      <c r="J17" s="128"/>
      <c r="S17" s="126"/>
      <c r="T17" s="126"/>
      <c r="U17" s="126"/>
      <c r="V17" s="126"/>
      <c r="W17" s="127"/>
      <c r="X17" s="126"/>
      <c r="Y17" s="126"/>
      <c r="Z17" s="126"/>
      <c r="AA17" s="126"/>
    </row>
    <row r="18" spans="1:27">
      <c r="A18" s="124"/>
      <c r="B18" s="128"/>
      <c r="C18" s="128"/>
      <c r="D18" s="128"/>
      <c r="E18" s="128"/>
      <c r="F18" s="128"/>
      <c r="G18" s="129"/>
      <c r="H18" s="129"/>
      <c r="I18" s="128"/>
      <c r="J18" s="128"/>
      <c r="S18" s="126"/>
      <c r="T18" s="126"/>
      <c r="U18" s="126"/>
      <c r="V18" s="126"/>
      <c r="W18" s="127"/>
      <c r="X18" s="126"/>
      <c r="Y18" s="126"/>
      <c r="Z18" s="126"/>
      <c r="AA18" s="126"/>
    </row>
    <row r="19" spans="1:27" ht="18">
      <c r="A19" s="124"/>
      <c r="B19" s="128" t="s">
        <v>222</v>
      </c>
      <c r="C19" s="128"/>
      <c r="D19" s="128"/>
      <c r="E19" s="128"/>
      <c r="F19" s="128"/>
      <c r="G19" s="130"/>
      <c r="H19" s="131"/>
      <c r="I19" s="128" t="s">
        <v>223</v>
      </c>
      <c r="J19" s="128"/>
      <c r="S19" s="126"/>
      <c r="T19" s="126"/>
      <c r="U19" s="126"/>
      <c r="V19" s="126"/>
      <c r="W19" s="127"/>
      <c r="X19" s="126"/>
      <c r="Y19" s="126"/>
      <c r="Z19" s="126"/>
      <c r="AA19" s="126"/>
    </row>
    <row r="20" spans="1:27">
      <c r="A20" s="124"/>
      <c r="B20" s="128"/>
      <c r="C20" s="128"/>
      <c r="D20" s="128"/>
      <c r="E20" s="128"/>
      <c r="F20" s="129"/>
      <c r="G20" s="129"/>
      <c r="H20" s="129"/>
      <c r="I20" s="128"/>
      <c r="J20" s="128"/>
      <c r="S20" s="126"/>
      <c r="T20" s="126"/>
      <c r="U20" s="126"/>
      <c r="V20" s="126"/>
      <c r="W20" s="127"/>
      <c r="X20" s="126"/>
      <c r="Y20" s="126"/>
      <c r="Z20" s="126"/>
      <c r="AA20" s="126"/>
    </row>
    <row r="21" spans="1:27" ht="15" customHeight="1">
      <c r="A21" s="124"/>
      <c r="B21" s="128" t="s">
        <v>224</v>
      </c>
      <c r="C21" s="128"/>
      <c r="D21" s="128"/>
      <c r="E21" s="128"/>
      <c r="F21" s="129"/>
      <c r="G21" s="130"/>
      <c r="H21" s="131"/>
      <c r="I21" s="128" t="s">
        <v>223</v>
      </c>
      <c r="J21" s="128"/>
      <c r="S21" s="126"/>
      <c r="T21" s="126"/>
      <c r="U21" s="126"/>
      <c r="V21" s="126"/>
      <c r="W21" s="127"/>
      <c r="X21" s="126"/>
      <c r="Y21" s="126"/>
      <c r="Z21" s="126"/>
      <c r="AA21" s="126"/>
    </row>
    <row r="22" spans="1:27" ht="15" customHeight="1">
      <c r="A22" s="124"/>
      <c r="B22" s="124"/>
      <c r="C22" s="124"/>
      <c r="D22" s="124"/>
      <c r="E22" s="124"/>
      <c r="F22" s="129"/>
      <c r="G22" s="129"/>
      <c r="H22" s="129"/>
      <c r="I22" s="128"/>
      <c r="J22" s="4"/>
      <c r="S22" s="126"/>
      <c r="T22" s="126"/>
      <c r="U22" s="126"/>
      <c r="V22" s="126"/>
      <c r="W22" s="127"/>
      <c r="X22" s="126"/>
      <c r="Y22" s="126"/>
      <c r="Z22" s="126"/>
      <c r="AA22" s="126"/>
    </row>
    <row r="23" spans="1:27" ht="18">
      <c r="A23" s="124"/>
      <c r="B23" s="128" t="s">
        <v>225</v>
      </c>
      <c r="C23" s="128"/>
      <c r="D23" s="128"/>
      <c r="E23" s="128"/>
      <c r="F23" s="129"/>
      <c r="G23" s="130"/>
      <c r="H23" s="131"/>
      <c r="I23" s="128" t="s">
        <v>223</v>
      </c>
      <c r="J23" s="4"/>
      <c r="S23" s="126"/>
      <c r="T23" s="126"/>
      <c r="U23" s="126"/>
      <c r="V23" s="126"/>
      <c r="W23" s="127"/>
      <c r="X23" s="126"/>
      <c r="Y23" s="126"/>
      <c r="Z23" s="126"/>
      <c r="AA23" s="126"/>
    </row>
    <row r="24" spans="1:27" s="132" customFormat="1">
      <c r="A24" s="124"/>
      <c r="B24" s="128"/>
      <c r="C24" s="128"/>
      <c r="D24" s="128"/>
      <c r="E24" s="128"/>
      <c r="F24" s="129"/>
      <c r="G24" s="129"/>
      <c r="H24" s="129"/>
      <c r="I24" s="128"/>
      <c r="J24" s="4"/>
      <c r="S24" s="133"/>
      <c r="T24" s="133"/>
      <c r="U24" s="133"/>
      <c r="V24" s="133"/>
      <c r="W24" s="133"/>
      <c r="X24" s="133"/>
      <c r="Y24" s="133"/>
      <c r="Z24" s="133"/>
      <c r="AA24" s="133"/>
    </row>
    <row r="25" spans="1:27" s="132" customFormat="1" ht="18">
      <c r="A25" s="124"/>
      <c r="B25" s="128" t="s">
        <v>226</v>
      </c>
      <c r="C25" s="128"/>
      <c r="D25" s="128"/>
      <c r="E25" s="128"/>
      <c r="F25" s="129"/>
      <c r="G25" s="134">
        <f>G19+G21+G23</f>
        <v>0</v>
      </c>
      <c r="H25" s="135"/>
      <c r="I25" s="128" t="s">
        <v>223</v>
      </c>
      <c r="J25" s="4"/>
      <c r="S25" s="133"/>
      <c r="T25" s="133"/>
      <c r="U25" s="133"/>
      <c r="V25" s="133"/>
      <c r="W25" s="133"/>
      <c r="X25" s="133"/>
      <c r="Y25" s="133"/>
      <c r="Z25" s="133"/>
      <c r="AA25" s="133"/>
    </row>
    <row r="26" spans="1:27" s="132" customFormat="1">
      <c r="A26" s="124"/>
      <c r="B26" s="128"/>
      <c r="C26" s="128"/>
      <c r="D26" s="128"/>
      <c r="E26" s="128"/>
      <c r="F26" s="129"/>
      <c r="G26" s="129"/>
      <c r="H26" s="129"/>
      <c r="I26" s="128"/>
      <c r="J26" s="4"/>
      <c r="S26" s="133"/>
      <c r="T26" s="133"/>
      <c r="U26" s="133"/>
      <c r="V26" s="133"/>
      <c r="W26" s="133"/>
      <c r="X26" s="133"/>
      <c r="Y26" s="133"/>
      <c r="Z26" s="133"/>
      <c r="AA26" s="133"/>
    </row>
    <row r="27" spans="1:27" s="140" customFormat="1" ht="20.100000000000001" customHeight="1">
      <c r="A27" s="136" t="s">
        <v>227</v>
      </c>
      <c r="B27" s="137" t="s">
        <v>228</v>
      </c>
      <c r="C27" s="137"/>
      <c r="D27" s="137"/>
      <c r="E27" s="137"/>
      <c r="F27" s="138"/>
      <c r="G27" s="138"/>
      <c r="H27" s="138"/>
      <c r="I27" s="137"/>
      <c r="J27" s="139"/>
      <c r="S27" s="141"/>
      <c r="T27" s="141"/>
      <c r="U27" s="141"/>
      <c r="V27" s="141"/>
      <c r="W27" s="141"/>
      <c r="X27" s="141"/>
      <c r="Y27" s="141"/>
      <c r="Z27" s="141"/>
      <c r="AA27" s="141"/>
    </row>
    <row r="28" spans="1:27" s="132" customFormat="1" ht="17.45" customHeight="1">
      <c r="A28" s="124"/>
      <c r="B28" s="147" t="s">
        <v>229</v>
      </c>
      <c r="C28" s="147"/>
      <c r="D28" s="147"/>
      <c r="E28" s="147"/>
      <c r="F28" s="147"/>
      <c r="G28" s="147"/>
      <c r="H28" s="147"/>
      <c r="I28" s="147"/>
      <c r="J28" s="4"/>
      <c r="S28" s="133"/>
      <c r="T28" s="133"/>
      <c r="U28" s="133"/>
      <c r="V28" s="133"/>
      <c r="W28" s="133"/>
      <c r="X28" s="133"/>
      <c r="Y28" s="133"/>
      <c r="Z28" s="133"/>
      <c r="AA28" s="133"/>
    </row>
    <row r="29" spans="1:27" s="132" customFormat="1" ht="17.45" customHeight="1">
      <c r="A29" s="124"/>
      <c r="B29" s="147"/>
      <c r="C29" s="147"/>
      <c r="D29" s="147"/>
      <c r="E29" s="147"/>
      <c r="F29" s="147"/>
      <c r="G29" s="147"/>
      <c r="H29" s="147"/>
      <c r="I29" s="147"/>
      <c r="J29" s="4"/>
      <c r="S29" s="133"/>
      <c r="T29" s="133"/>
      <c r="U29" s="133"/>
      <c r="V29" s="133"/>
      <c r="W29" s="133"/>
      <c r="X29" s="133"/>
      <c r="Y29" s="133"/>
      <c r="Z29" s="133"/>
      <c r="AA29" s="133"/>
    </row>
    <row r="30" spans="1:27" s="132" customFormat="1" ht="17.45" customHeight="1">
      <c r="A30" s="124"/>
      <c r="B30" s="147"/>
      <c r="C30" s="147"/>
      <c r="D30" s="147"/>
      <c r="E30" s="147"/>
      <c r="F30" s="147"/>
      <c r="G30" s="147"/>
      <c r="H30" s="147"/>
      <c r="I30" s="147"/>
      <c r="J30" s="4"/>
      <c r="S30" s="133"/>
      <c r="T30" s="133"/>
      <c r="U30" s="133"/>
      <c r="V30" s="133"/>
      <c r="W30" s="133"/>
      <c r="X30" s="133"/>
      <c r="Y30" s="133"/>
      <c r="Z30" s="133"/>
      <c r="AA30" s="133"/>
    </row>
    <row r="31" spans="1:27" s="132" customFormat="1" ht="17.45" customHeight="1">
      <c r="A31" s="124"/>
      <c r="B31" s="147"/>
      <c r="C31" s="147"/>
      <c r="D31" s="147"/>
      <c r="E31" s="147"/>
      <c r="F31" s="147"/>
      <c r="G31" s="147"/>
      <c r="H31" s="147"/>
      <c r="I31" s="147"/>
      <c r="J31" s="4"/>
      <c r="S31" s="133"/>
      <c r="T31" s="133"/>
      <c r="U31" s="133"/>
      <c r="V31" s="133"/>
      <c r="W31" s="133"/>
      <c r="X31" s="133"/>
      <c r="Y31" s="133"/>
      <c r="Z31" s="133"/>
      <c r="AA31" s="133"/>
    </row>
    <row r="32" spans="1:27" s="132" customFormat="1" ht="17.45" customHeight="1">
      <c r="A32" s="124"/>
      <c r="B32" s="147"/>
      <c r="C32" s="147"/>
      <c r="D32" s="147"/>
      <c r="E32" s="147"/>
      <c r="F32" s="147"/>
      <c r="G32" s="147"/>
      <c r="H32" s="147"/>
      <c r="I32" s="147"/>
      <c r="J32" s="4"/>
      <c r="S32" s="133"/>
      <c r="T32" s="133"/>
      <c r="U32" s="133"/>
      <c r="V32" s="133"/>
      <c r="W32" s="133"/>
      <c r="X32" s="133"/>
      <c r="Y32" s="133"/>
      <c r="Z32" s="133"/>
      <c r="AA32" s="133"/>
    </row>
    <row r="33" spans="1:27" s="132" customFormat="1" ht="17.45" customHeight="1">
      <c r="A33" s="124"/>
      <c r="B33" s="147"/>
      <c r="C33" s="147"/>
      <c r="D33" s="147"/>
      <c r="E33" s="147"/>
      <c r="F33" s="147"/>
      <c r="G33" s="147"/>
      <c r="H33" s="147"/>
      <c r="I33" s="147"/>
      <c r="J33" s="4"/>
      <c r="S33" s="133"/>
      <c r="T33" s="133"/>
      <c r="U33" s="133"/>
      <c r="V33" s="133"/>
      <c r="W33" s="133"/>
      <c r="X33" s="133"/>
      <c r="Y33" s="133"/>
      <c r="Z33" s="133"/>
      <c r="AA33" s="133"/>
    </row>
    <row r="34" spans="1:27" s="132" customFormat="1">
      <c r="A34" s="124"/>
      <c r="B34" s="147"/>
      <c r="C34" s="147"/>
      <c r="D34" s="147"/>
      <c r="E34" s="147"/>
      <c r="F34" s="147"/>
      <c r="G34" s="147"/>
      <c r="H34" s="147"/>
      <c r="I34" s="147"/>
      <c r="J34" s="4"/>
      <c r="S34" s="133"/>
      <c r="T34" s="133"/>
      <c r="U34" s="133"/>
      <c r="V34" s="133"/>
      <c r="W34" s="133"/>
      <c r="X34" s="133"/>
      <c r="Y34" s="133"/>
      <c r="Z34" s="133"/>
      <c r="AA34" s="133"/>
    </row>
    <row r="35" spans="1:27" s="132" customFormat="1">
      <c r="A35" s="124"/>
      <c r="B35" s="147"/>
      <c r="C35" s="147"/>
      <c r="D35" s="147"/>
      <c r="E35" s="147"/>
      <c r="F35" s="147"/>
      <c r="G35" s="147"/>
      <c r="H35" s="147"/>
      <c r="I35" s="147"/>
      <c r="J35" s="4"/>
      <c r="S35" s="133"/>
      <c r="T35" s="133"/>
      <c r="U35" s="133"/>
      <c r="V35" s="133"/>
      <c r="W35" s="133"/>
      <c r="X35" s="133"/>
      <c r="Y35" s="133"/>
      <c r="Z35" s="133"/>
      <c r="AA35" s="133"/>
    </row>
    <row r="36" spans="1:27" s="132" customFormat="1">
      <c r="A36" s="124"/>
      <c r="B36" s="128"/>
      <c r="C36" s="128"/>
      <c r="D36" s="128"/>
      <c r="E36" s="128"/>
      <c r="F36" s="129"/>
      <c r="G36" s="129"/>
      <c r="H36" s="129"/>
      <c r="I36" s="128"/>
      <c r="J36" s="4"/>
      <c r="S36" s="133"/>
      <c r="T36" s="133"/>
      <c r="U36" s="133"/>
      <c r="V36" s="133"/>
      <c r="W36" s="133"/>
      <c r="X36" s="133"/>
      <c r="Y36" s="133"/>
      <c r="Z36" s="133"/>
      <c r="AA36" s="133"/>
    </row>
    <row r="37" spans="1:27" ht="18">
      <c r="A37" s="124"/>
      <c r="B37" s="128" t="s">
        <v>222</v>
      </c>
      <c r="C37" s="128"/>
      <c r="D37" s="128"/>
      <c r="E37" s="128"/>
      <c r="F37" s="128"/>
      <c r="G37" s="130"/>
      <c r="H37" s="131"/>
      <c r="I37" s="128" t="s">
        <v>223</v>
      </c>
      <c r="J37" s="128"/>
      <c r="L37" s="1"/>
      <c r="M37" s="1"/>
      <c r="N37" s="1"/>
      <c r="O37" s="1"/>
      <c r="S37" s="126"/>
      <c r="T37" s="126"/>
      <c r="U37" s="126"/>
      <c r="V37" s="126"/>
      <c r="W37" s="127"/>
      <c r="X37" s="126"/>
      <c r="Y37" s="126"/>
      <c r="Z37" s="126"/>
      <c r="AA37" s="126"/>
    </row>
    <row r="38" spans="1:27">
      <c r="A38" s="124"/>
      <c r="B38" s="128"/>
      <c r="C38" s="128"/>
      <c r="D38" s="128"/>
      <c r="E38" s="128"/>
      <c r="F38" s="129"/>
      <c r="G38" s="129"/>
      <c r="H38" s="129"/>
      <c r="I38" s="128"/>
      <c r="J38" s="128"/>
      <c r="L38" s="1"/>
      <c r="M38" s="1"/>
      <c r="N38" s="1"/>
      <c r="O38" s="1"/>
      <c r="S38" s="126"/>
      <c r="T38" s="126"/>
      <c r="U38" s="126"/>
      <c r="V38" s="126"/>
      <c r="W38" s="127"/>
      <c r="X38" s="126"/>
      <c r="Y38" s="126"/>
      <c r="Z38" s="126"/>
      <c r="AA38" s="126"/>
    </row>
    <row r="39" spans="1:27" ht="15" customHeight="1">
      <c r="A39" s="124"/>
      <c r="B39" s="128" t="s">
        <v>224</v>
      </c>
      <c r="C39" s="128"/>
      <c r="D39" s="128"/>
      <c r="E39" s="128"/>
      <c r="F39" s="129"/>
      <c r="G39" s="130"/>
      <c r="H39" s="131"/>
      <c r="I39" s="128" t="s">
        <v>223</v>
      </c>
      <c r="J39" s="128"/>
      <c r="L39" s="1"/>
      <c r="M39" s="1"/>
      <c r="N39" s="1"/>
      <c r="O39" s="1"/>
      <c r="S39" s="126"/>
      <c r="T39" s="126"/>
      <c r="U39" s="126"/>
      <c r="V39" s="126"/>
      <c r="W39" s="127"/>
      <c r="X39" s="126"/>
      <c r="Y39" s="126"/>
      <c r="Z39" s="126"/>
      <c r="AA39" s="126"/>
    </row>
    <row r="40" spans="1:27" ht="15" customHeight="1">
      <c r="A40" s="124"/>
      <c r="B40" s="124"/>
      <c r="C40" s="124"/>
      <c r="D40" s="124"/>
      <c r="E40" s="124"/>
      <c r="F40" s="129"/>
      <c r="G40" s="129"/>
      <c r="H40" s="129"/>
      <c r="I40" s="128"/>
      <c r="J40" s="4"/>
      <c r="L40" s="1"/>
      <c r="M40" s="1"/>
      <c r="N40" s="1"/>
      <c r="O40" s="1"/>
      <c r="S40" s="126"/>
      <c r="T40" s="126"/>
      <c r="U40" s="126"/>
      <c r="V40" s="126"/>
      <c r="W40" s="127"/>
      <c r="X40" s="126"/>
      <c r="Y40" s="126"/>
      <c r="Z40" s="126"/>
      <c r="AA40" s="126"/>
    </row>
    <row r="41" spans="1:27" ht="18">
      <c r="A41" s="124"/>
      <c r="B41" s="128" t="s">
        <v>225</v>
      </c>
      <c r="C41" s="128"/>
      <c r="D41" s="128"/>
      <c r="E41" s="128"/>
      <c r="F41" s="129"/>
      <c r="G41" s="130"/>
      <c r="H41" s="131"/>
      <c r="I41" s="128" t="s">
        <v>223</v>
      </c>
      <c r="J41" s="4"/>
      <c r="L41" s="1"/>
      <c r="M41" s="1"/>
      <c r="N41" s="1"/>
      <c r="O41" s="1"/>
      <c r="S41" s="126"/>
      <c r="T41" s="126"/>
      <c r="U41" s="126"/>
      <c r="V41" s="126"/>
      <c r="W41" s="127"/>
      <c r="X41" s="126"/>
      <c r="Y41" s="126"/>
      <c r="Z41" s="126"/>
      <c r="AA41" s="126"/>
    </row>
    <row r="42" spans="1:27" s="132" customFormat="1">
      <c r="A42" s="124"/>
      <c r="B42" s="128"/>
      <c r="C42" s="128"/>
      <c r="D42" s="128"/>
      <c r="E42" s="128"/>
      <c r="F42" s="129"/>
      <c r="G42" s="129"/>
      <c r="H42" s="129"/>
      <c r="I42" s="128"/>
      <c r="J42" s="4"/>
      <c r="S42" s="133"/>
      <c r="T42" s="133"/>
      <c r="U42" s="133"/>
      <c r="V42" s="133"/>
      <c r="W42" s="133"/>
      <c r="X42" s="133"/>
      <c r="Y42" s="133"/>
      <c r="Z42" s="133"/>
      <c r="AA42" s="133"/>
    </row>
    <row r="43" spans="1:27" s="132" customFormat="1" ht="18">
      <c r="A43" s="124"/>
      <c r="B43" s="128" t="s">
        <v>230</v>
      </c>
      <c r="C43" s="128"/>
      <c r="D43" s="128"/>
      <c r="E43" s="128"/>
      <c r="F43" s="129"/>
      <c r="G43" s="134">
        <f>G37+G39+G41</f>
        <v>0</v>
      </c>
      <c r="H43" s="135"/>
      <c r="I43" s="128" t="s">
        <v>223</v>
      </c>
      <c r="J43" s="4"/>
      <c r="S43" s="133"/>
      <c r="T43" s="133"/>
      <c r="U43" s="133"/>
      <c r="V43" s="133"/>
      <c r="W43" s="133"/>
      <c r="X43" s="133"/>
      <c r="Y43" s="133"/>
      <c r="Z43" s="133"/>
      <c r="AA43" s="133"/>
    </row>
    <row r="44" spans="1:27" s="132" customFormat="1">
      <c r="A44" s="124"/>
      <c r="B44" s="128"/>
      <c r="C44" s="128"/>
      <c r="D44" s="128"/>
      <c r="E44" s="128"/>
      <c r="F44" s="129"/>
      <c r="G44" s="129"/>
      <c r="H44" s="129"/>
      <c r="I44" s="128"/>
      <c r="J44" s="4"/>
      <c r="S44" s="133"/>
      <c r="T44" s="133"/>
      <c r="U44" s="133"/>
      <c r="V44" s="133"/>
      <c r="W44" s="133"/>
      <c r="X44" s="133"/>
      <c r="Y44" s="133"/>
      <c r="Z44" s="133"/>
      <c r="AA44" s="133"/>
    </row>
    <row r="45" spans="1:27" s="132" customFormat="1" ht="15.75">
      <c r="A45" s="136" t="s">
        <v>231</v>
      </c>
      <c r="B45" s="137" t="s">
        <v>232</v>
      </c>
      <c r="C45" s="137"/>
      <c r="D45" s="128"/>
      <c r="E45" s="128"/>
      <c r="F45" s="129"/>
      <c r="G45" s="129"/>
      <c r="H45" s="129"/>
      <c r="I45" s="128"/>
      <c r="J45" s="4"/>
      <c r="S45" s="133"/>
      <c r="T45" s="133"/>
      <c r="U45" s="133"/>
      <c r="V45" s="133"/>
      <c r="W45" s="133"/>
      <c r="X45" s="133"/>
      <c r="Y45" s="133"/>
      <c r="Z45" s="133"/>
      <c r="AA45" s="133"/>
    </row>
    <row r="46" spans="1:27" s="132" customFormat="1">
      <c r="A46" s="124"/>
      <c r="B46" s="128"/>
      <c r="C46" s="128"/>
      <c r="D46" s="128"/>
      <c r="E46" s="128"/>
      <c r="F46" s="129"/>
      <c r="G46" s="129"/>
      <c r="H46" s="129"/>
      <c r="I46" s="128"/>
      <c r="J46" s="4"/>
      <c r="S46" s="133"/>
      <c r="T46" s="133"/>
      <c r="U46" s="133"/>
      <c r="V46" s="133"/>
      <c r="W46" s="133"/>
      <c r="X46" s="133"/>
      <c r="Y46" s="133"/>
      <c r="Z46" s="133"/>
      <c r="AA46" s="133"/>
    </row>
    <row r="47" spans="1:27" s="132" customFormat="1" ht="55.15" customHeight="1">
      <c r="A47" s="124"/>
      <c r="B47" s="145" t="s">
        <v>233</v>
      </c>
      <c r="C47" s="145"/>
      <c r="D47" s="145"/>
      <c r="E47" s="145"/>
      <c r="F47" s="145"/>
      <c r="G47" s="145"/>
      <c r="H47" s="145"/>
      <c r="I47" s="145"/>
      <c r="J47" s="4"/>
      <c r="S47" s="133"/>
      <c r="T47" s="133"/>
      <c r="U47" s="133"/>
      <c r="V47" s="133"/>
      <c r="W47" s="133"/>
      <c r="X47" s="133"/>
      <c r="Y47" s="133"/>
      <c r="Z47" s="133"/>
      <c r="AA47" s="133"/>
    </row>
    <row r="48" spans="1:27" s="132" customFormat="1">
      <c r="A48" s="124"/>
      <c r="B48" s="128"/>
      <c r="C48" s="128"/>
      <c r="D48" s="128"/>
      <c r="E48" s="128"/>
      <c r="F48" s="129"/>
      <c r="G48" s="129"/>
      <c r="H48" s="129"/>
      <c r="I48" s="128"/>
      <c r="J48" s="4"/>
      <c r="S48" s="133"/>
      <c r="T48" s="133"/>
      <c r="U48" s="133"/>
      <c r="V48" s="133"/>
      <c r="W48" s="133"/>
      <c r="X48" s="133"/>
      <c r="Y48" s="133"/>
      <c r="Z48" s="133"/>
      <c r="AA48" s="133"/>
    </row>
    <row r="49" spans="1:27" s="132" customFormat="1" ht="18">
      <c r="A49" s="124"/>
      <c r="B49" s="128" t="s">
        <v>234</v>
      </c>
      <c r="C49" s="128"/>
      <c r="D49" s="128"/>
      <c r="E49" s="128"/>
      <c r="F49" s="129"/>
      <c r="G49" s="134">
        <f>G25-G43</f>
        <v>0</v>
      </c>
      <c r="H49" s="135"/>
      <c r="I49" s="128" t="s">
        <v>223</v>
      </c>
      <c r="J49" s="4"/>
      <c r="S49" s="133"/>
      <c r="T49" s="133"/>
      <c r="U49" s="133"/>
      <c r="V49" s="133"/>
      <c r="W49" s="133"/>
      <c r="X49" s="133"/>
      <c r="Y49" s="133"/>
      <c r="Z49" s="133"/>
      <c r="AA49" s="133"/>
    </row>
    <row r="50" spans="1:27" s="132" customFormat="1">
      <c r="A50" s="124"/>
      <c r="B50" s="128"/>
      <c r="C50" s="128"/>
      <c r="D50" s="128"/>
      <c r="E50" s="128"/>
      <c r="F50" s="129"/>
      <c r="G50" s="129"/>
      <c r="H50" s="129"/>
      <c r="I50" s="128"/>
      <c r="J50" s="4"/>
      <c r="S50" s="133"/>
      <c r="T50" s="133"/>
      <c r="U50" s="133"/>
      <c r="V50" s="133"/>
      <c r="W50" s="133"/>
      <c r="X50" s="133"/>
      <c r="Y50" s="133"/>
      <c r="Z50" s="133"/>
      <c r="AA50" s="133"/>
    </row>
    <row r="51" spans="1:27" s="132" customFormat="1" ht="73.5" customHeight="1">
      <c r="A51" s="124"/>
      <c r="B51" s="148" t="str">
        <f>IF(OR(G41="",G19="",G21="",G23="",G37="",G39=""),"Bitte füllen Sie die Emissionen aus",IF(AND(G25&lt;20000, ABS(G49)&lt;20000),"Eine Phase 2 (detaillierte Analyse) ist nicht notwendig, weil die absoluten und relativen Emissionen 20.000 t CO2e/a nicht überschreiten. Bitte machen Sie weiter mit 3. Klimaresilienz","Die Emissionen liegen über 20.000 tCO2e/a. Bitte wenden Sie sich an den Ansprechpartner der ThEGA, um die Phase 2 (detaillierte Prüfung) zu besprechen."))</f>
        <v>Bitte füllen Sie die Emissionen aus</v>
      </c>
      <c r="C51" s="148"/>
      <c r="D51" s="148"/>
      <c r="E51" s="148"/>
      <c r="F51" s="148"/>
      <c r="G51" s="148"/>
      <c r="H51" s="148"/>
      <c r="I51" s="142"/>
      <c r="J51" s="4"/>
      <c r="S51" s="133"/>
      <c r="T51" s="133"/>
      <c r="U51" s="133"/>
      <c r="V51" s="133"/>
      <c r="W51" s="133"/>
      <c r="X51" s="133"/>
      <c r="Y51" s="133"/>
      <c r="Z51" s="133"/>
      <c r="AA51" s="133"/>
    </row>
    <row r="52" spans="1:27" s="132" customFormat="1">
      <c r="A52" s="124"/>
      <c r="B52" s="128"/>
      <c r="C52" s="128"/>
      <c r="D52" s="128"/>
      <c r="E52" s="128"/>
      <c r="F52" s="129"/>
      <c r="G52" s="129"/>
      <c r="H52" s="129"/>
      <c r="I52" s="128"/>
      <c r="J52" s="4"/>
      <c r="S52" s="133"/>
      <c r="T52" s="133"/>
      <c r="U52" s="133"/>
      <c r="V52" s="133"/>
      <c r="W52" s="133"/>
      <c r="X52" s="133"/>
      <c r="Y52" s="133"/>
      <c r="Z52" s="133"/>
      <c r="AA52" s="133"/>
    </row>
    <row r="53" spans="1:27" s="132" customFormat="1" ht="66" customHeight="1">
      <c r="A53" s="124"/>
      <c r="B53" s="145" t="s">
        <v>235</v>
      </c>
      <c r="C53" s="145"/>
      <c r="D53" s="145"/>
      <c r="E53" s="145"/>
      <c r="F53" s="145"/>
      <c r="G53" s="145"/>
      <c r="H53" s="145"/>
      <c r="I53" s="145"/>
      <c r="J53" s="4"/>
      <c r="S53" s="133"/>
      <c r="T53" s="133"/>
      <c r="U53" s="133"/>
      <c r="V53" s="133"/>
      <c r="W53" s="133"/>
      <c r="X53" s="133"/>
      <c r="Y53" s="133"/>
      <c r="Z53" s="133"/>
      <c r="AA53" s="133"/>
    </row>
    <row r="54" spans="1:27" s="132" customFormat="1">
      <c r="A54" s="124"/>
      <c r="B54" s="143" t="s">
        <v>236</v>
      </c>
      <c r="C54" s="128"/>
      <c r="D54" s="128"/>
      <c r="E54" s="128"/>
      <c r="F54" s="129"/>
      <c r="G54" s="129"/>
      <c r="H54" s="129"/>
      <c r="I54" s="128"/>
      <c r="J54" s="4"/>
      <c r="S54" s="133"/>
      <c r="T54" s="133"/>
      <c r="U54" s="133"/>
      <c r="V54" s="133"/>
      <c r="W54" s="133"/>
      <c r="X54" s="133"/>
      <c r="Y54" s="133"/>
      <c r="Z54" s="133"/>
      <c r="AA54" s="133"/>
    </row>
    <row r="55" spans="1:27" hidden="1"/>
    <row r="56" spans="1:27" hidden="1"/>
    <row r="57" spans="1:27" hidden="1"/>
    <row r="58" spans="1:27" hidden="1"/>
    <row r="59" spans="1:27" hidden="1"/>
    <row r="60" spans="1:27" hidden="1"/>
    <row r="61" spans="1:27" hidden="1"/>
    <row r="62" spans="1:27" hidden="1"/>
    <row r="63" spans="1:27" ht="15" hidden="1" customHeight="1"/>
    <row r="64" spans="1:27" hidden="1"/>
    <row r="65" hidden="1"/>
    <row r="66" hidden="1"/>
    <row r="67" hidden="1"/>
    <row r="68" hidden="1"/>
    <row r="69" hidden="1"/>
    <row r="70" hidden="1"/>
  </sheetData>
  <sheetProtection sheet="1" selectLockedCells="1"/>
  <protectedRanges>
    <protectedRange sqref="G41:H41" name="Bereich6"/>
    <protectedRange sqref="G39:H39" name="Bereich5"/>
    <protectedRange sqref="G37:H37" name="Bereich4"/>
    <protectedRange sqref="G23:H23" name="Bereich3"/>
    <protectedRange sqref="G21:H21" name="Bereich2"/>
    <protectedRange sqref="G19:H19" name="Bereich1"/>
  </protectedRanges>
  <mergeCells count="6">
    <mergeCell ref="B53:I53"/>
    <mergeCell ref="A1:J1"/>
    <mergeCell ref="B4:I17"/>
    <mergeCell ref="B28:I35"/>
    <mergeCell ref="B47:I47"/>
    <mergeCell ref="B51:H51"/>
  </mergeCells>
  <conditionalFormatting sqref="B51">
    <cfRule type="containsText" dxfId="52" priority="4" operator="containsText" text="Eine weitere Bearbeitung des Formulars ist nicht notwendig">
      <formula>NOT(ISERROR(SEARCH("Eine weitere Bearbeitung des Formulars ist nicht notwendig",B51)))</formula>
    </cfRule>
    <cfRule type="containsText" dxfId="51" priority="5" operator="containsText" text="Bitte bearbeiten Sie die folgenden Seiten">
      <formula>NOT(ISERROR(SEARCH("Bitte bearbeiten Sie die folgenden Seiten",B51)))</formula>
    </cfRule>
    <cfRule type="containsText" dxfId="50" priority="6" operator="containsText" text="Bitte füllen Sie die erwartete Lebensdauer aus">
      <formula>NOT(ISERROR(SEARCH("Bitte füllen Sie die erwartete Lebensdauer aus",B51)))</formula>
    </cfRule>
  </conditionalFormatting>
  <conditionalFormatting sqref="B51 I51">
    <cfRule type="cellIs" dxfId="49" priority="1" operator="equal">
      <formula>"Bitte füllen Sie die Emissionen aus"</formula>
    </cfRule>
    <cfRule type="containsText" dxfId="48" priority="2" operator="containsText" text="nicht notwendig">
      <formula>NOT(ISERROR(SEARCH("nicht notwendig",B51)))</formula>
    </cfRule>
    <cfRule type="containsText" dxfId="47" priority="3" operator="containsText" text="über">
      <formula>NOT(ISERROR(SEARCH("über",B51)))</formula>
    </cfRule>
  </conditionalFormatting>
  <dataValidations count="3">
    <dataValidation allowBlank="1" showInputMessage="1" showErrorMessage="1" promptTitle="Scope 3" prompt="Unter Scope 3 fallen indirekte Treibhausgasemissionen, die als Folge der Projektaktivität betrachtet werden können (vor- und nachgelagerte Aktivitäten). Z. Bsp: Emissionen von eingekauften Gütern, Emissionen aus der Nutzung der produzierten Produkte." sqref="G23:H23 G41:H41"/>
    <dataValidation allowBlank="1" showInputMessage="1" showErrorMessage="1" promptTitle="Scope 2" prompt="Unter Scope 2 fallen indirekte Treibhausgasemissionen im Zusammenhang mit Energie (Strom, Heizung, Kühlung und Dampf), die vom Projekt verbraucht, aber nicht erzeugt werden." sqref="G21:H21 G39:H39"/>
    <dataValidation allowBlank="1" showInputMessage="1" showErrorMessage="1" promptTitle="Scope 1" prompt="Unter Scope 1 fallen direkte Treibhausgasemissionen. Sie entstehen physisch aus Quellen, die vom Projekt betrieben werden. Z. Bsp.: Heizkessel, Fuhrpark, Kältemittel- oder Methanaustritt." sqref="G19:H19 G37:H37"/>
  </dataValidations>
  <hyperlinks>
    <hyperlink ref="B54" r:id="rId1" display="Link zu den FAQ der Thega"/>
  </hyperlinks>
  <pageMargins left="0.70866141732283472" right="0.70866141732283472" top="0.74803149606299213" bottom="0.74803149606299213" header="0.31496062992125984" footer="0.31496062992125984"/>
  <pageSetup paperSize="9" scale="71" fitToWidth="0" fitToHeight="0" orientation="portrait" r:id="rId2"/>
  <colBreaks count="1" manualBreakCount="1">
    <brk id="9" max="56"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XFC41"/>
  <sheetViews>
    <sheetView view="pageBreakPreview" zoomScale="90" zoomScaleNormal="85" zoomScaleSheetLayoutView="90" workbookViewId="0">
      <selection activeCell="A15" sqref="A15"/>
    </sheetView>
  </sheetViews>
  <sheetFormatPr baseColWidth="10" defaultColWidth="0" defaultRowHeight="15" zeroHeight="1"/>
  <cols>
    <col min="1" max="1" width="66" style="12" customWidth="1"/>
    <col min="2" max="2" width="34.42578125" style="12" customWidth="1"/>
    <col min="3" max="3" width="18.42578125" style="12" customWidth="1"/>
    <col min="4" max="4" width="17.28515625" style="12" customWidth="1"/>
    <col min="5" max="5" width="26.7109375" style="12" customWidth="1"/>
    <col min="6" max="6" width="32" style="12" customWidth="1"/>
    <col min="7" max="16383" width="11.42578125" hidden="1"/>
    <col min="16384" max="16384" width="1.85546875" hidden="1" customWidth="1"/>
  </cols>
  <sheetData>
    <row r="1" spans="1:6" ht="48.75" customHeight="1">
      <c r="A1" s="151" t="s">
        <v>106</v>
      </c>
      <c r="B1" s="151"/>
    </row>
    <row r="2" spans="1:6" ht="99" customHeight="1">
      <c r="A2" s="152" t="s">
        <v>107</v>
      </c>
      <c r="B2" s="152"/>
    </row>
    <row r="3" spans="1:6" ht="60" customHeight="1">
      <c r="A3" s="153" t="s">
        <v>108</v>
      </c>
      <c r="B3" s="153"/>
    </row>
    <row r="4" spans="1:6" ht="78" customHeight="1">
      <c r="A4" s="149" t="s">
        <v>110</v>
      </c>
      <c r="B4" s="149"/>
    </row>
    <row r="5" spans="1:6" ht="52.5" customHeight="1">
      <c r="A5" s="153" t="s">
        <v>109</v>
      </c>
      <c r="B5" s="153"/>
    </row>
    <row r="6" spans="1:6" ht="86.25" customHeight="1">
      <c r="A6" s="149" t="s">
        <v>111</v>
      </c>
      <c r="B6" s="149"/>
    </row>
    <row r="7" spans="1:6" ht="86.25" customHeight="1">
      <c r="A7" s="150" t="s">
        <v>122</v>
      </c>
      <c r="B7" s="150"/>
    </row>
    <row r="8" spans="1:6">
      <c r="A8" s="11"/>
    </row>
    <row r="9" spans="1:6">
      <c r="A9" s="11"/>
    </row>
    <row r="10" spans="1:6">
      <c r="A10" s="11"/>
    </row>
    <row r="11" spans="1:6"/>
    <row r="12" spans="1:6" ht="75" customHeight="1">
      <c r="A12" s="155" t="s">
        <v>194</v>
      </c>
      <c r="B12" s="155"/>
      <c r="C12" s="155"/>
      <c r="D12" s="155"/>
      <c r="E12" s="155"/>
    </row>
    <row r="13" spans="1:6" ht="15.75" customHeight="1">
      <c r="A13" s="156" t="s">
        <v>114</v>
      </c>
      <c r="B13" s="156" t="s">
        <v>115</v>
      </c>
      <c r="C13" s="157" t="s">
        <v>116</v>
      </c>
      <c r="D13" s="157"/>
      <c r="E13" s="157"/>
    </row>
    <row r="14" spans="1:6" ht="45">
      <c r="A14" s="156"/>
      <c r="B14" s="156"/>
      <c r="C14" s="42" t="s">
        <v>117</v>
      </c>
      <c r="D14" s="42" t="s">
        <v>118</v>
      </c>
      <c r="E14" s="42" t="s">
        <v>119</v>
      </c>
    </row>
    <row r="15" spans="1:6">
      <c r="A15" s="74"/>
      <c r="B15" s="74"/>
      <c r="C15" s="75"/>
      <c r="D15" s="75"/>
      <c r="E15" s="75"/>
      <c r="F15" s="35"/>
    </row>
    <row r="16" spans="1:6">
      <c r="A16" s="74"/>
      <c r="B16" s="74"/>
      <c r="C16" s="75"/>
      <c r="D16" s="75"/>
      <c r="E16" s="75"/>
      <c r="F16" s="35"/>
    </row>
    <row r="17" spans="1:6">
      <c r="A17" s="76"/>
      <c r="B17" s="76"/>
      <c r="C17" s="75"/>
      <c r="D17" s="75"/>
      <c r="E17" s="75"/>
      <c r="F17" s="35"/>
    </row>
    <row r="18" spans="1:6">
      <c r="A18" s="76"/>
      <c r="B18" s="76"/>
      <c r="C18" s="75"/>
      <c r="D18" s="75"/>
      <c r="E18" s="75"/>
      <c r="F18" s="35"/>
    </row>
    <row r="19" spans="1:6">
      <c r="A19" s="76"/>
      <c r="B19" s="76"/>
      <c r="C19" s="75"/>
      <c r="D19" s="75"/>
      <c r="E19" s="75"/>
      <c r="F19" s="35"/>
    </row>
    <row r="20" spans="1:6">
      <c r="A20" s="76"/>
      <c r="B20" s="76"/>
      <c r="C20" s="75"/>
      <c r="D20" s="75"/>
      <c r="E20" s="75"/>
      <c r="F20" s="35"/>
    </row>
    <row r="21" spans="1:6">
      <c r="A21" s="35"/>
      <c r="B21" s="35"/>
      <c r="C21" s="35"/>
      <c r="D21" s="35"/>
    </row>
    <row r="22" spans="1:6"/>
    <row r="23" spans="1:6">
      <c r="A23" s="58" t="s">
        <v>121</v>
      </c>
    </row>
    <row r="24" spans="1:6"/>
    <row r="25" spans="1:6" ht="32.25" customHeight="1">
      <c r="A25" s="154" t="s">
        <v>192</v>
      </c>
      <c r="B25" s="154"/>
      <c r="C25" s="154"/>
      <c r="D25" s="154"/>
      <c r="E25" s="154"/>
    </row>
    <row r="26" spans="1:6" ht="52.5" customHeight="1">
      <c r="A26" s="77" t="s">
        <v>214</v>
      </c>
    </row>
    <row r="27" spans="1:6" ht="31.5" customHeight="1">
      <c r="A27" s="12" t="s">
        <v>127</v>
      </c>
      <c r="E27"/>
    </row>
    <row r="28" spans="1:6" ht="18" customHeight="1"/>
    <row r="29" spans="1:6">
      <c r="A29" s="12" t="s">
        <v>193</v>
      </c>
    </row>
    <row r="30" spans="1:6"/>
    <row r="31" spans="1:6">
      <c r="A31" s="12" t="s">
        <v>128</v>
      </c>
      <c r="B31" s="12" t="s">
        <v>129</v>
      </c>
    </row>
    <row r="32" spans="1:6">
      <c r="A32" s="12" t="s">
        <v>123</v>
      </c>
      <c r="B32" s="12" t="s">
        <v>124</v>
      </c>
    </row>
    <row r="33" spans="1:2">
      <c r="A33" s="78" t="s">
        <v>125</v>
      </c>
      <c r="B33" s="78" t="s">
        <v>126</v>
      </c>
    </row>
    <row r="34" spans="1:2"/>
    <row r="35" spans="1:2"/>
    <row r="36" spans="1:2"/>
    <row r="37" spans="1:2"/>
    <row r="38" spans="1:2"/>
    <row r="39" spans="1:2"/>
    <row r="40" spans="1:2"/>
    <row r="41" spans="1:2"/>
  </sheetData>
  <sheetProtection sheet="1" selectLockedCells="1"/>
  <customSheetViews>
    <customSheetView guid="{1CEC71CB-DC87-4065-91A5-116B4A83B718}" scale="70">
      <selection activeCell="B59" sqref="B59"/>
    </customSheetView>
  </customSheetViews>
  <mergeCells count="12">
    <mergeCell ref="A25:E25"/>
    <mergeCell ref="A12:E12"/>
    <mergeCell ref="A13:A14"/>
    <mergeCell ref="B13:B14"/>
    <mergeCell ref="C13:E13"/>
    <mergeCell ref="A6:B6"/>
    <mergeCell ref="A7:B7"/>
    <mergeCell ref="A1:B1"/>
    <mergeCell ref="A2:B2"/>
    <mergeCell ref="A3:B3"/>
    <mergeCell ref="A4:B4"/>
    <mergeCell ref="A5:B5"/>
  </mergeCells>
  <dataValidations count="1">
    <dataValidation type="list" allowBlank="1" showInputMessage="1" showErrorMessage="1" sqref="C15:E20">
      <formula1>"x, -"</formula1>
    </dataValidation>
  </dataValidations>
  <hyperlinks>
    <hyperlink ref="A33" r:id="rId1"/>
    <hyperlink ref="B33" r:id="rId2"/>
    <hyperlink ref="A26" r:id="rId3"/>
  </hyperlinks>
  <pageMargins left="0.7" right="0.7" top="0.78740157499999996" bottom="0.78740157499999996" header="0.3" footer="0.3"/>
  <pageSetup paperSize="9" scale="67" fitToHeight="0" orientation="landscape" r:id="rId4"/>
  <rowBreaks count="1" manualBreakCount="1">
    <brk id="10" max="5" man="1"/>
  </rowBreaks>
  <colBreaks count="1" manualBreakCount="1">
    <brk id="5" max="39" man="1"/>
  </col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theme="4" tint="0.39997558519241921"/>
    <pageSetUpPr fitToPage="1"/>
  </sheetPr>
  <dimension ref="A1:XFC548"/>
  <sheetViews>
    <sheetView topLeftCell="A58" zoomScaleNormal="100" zoomScaleSheetLayoutView="85" workbookViewId="0">
      <selection activeCell="B61" sqref="B61:M67"/>
    </sheetView>
  </sheetViews>
  <sheetFormatPr baseColWidth="10" defaultColWidth="0" defaultRowHeight="15" zeroHeight="1"/>
  <cols>
    <col min="1" max="1" width="13.28515625" style="7" customWidth="1"/>
    <col min="2" max="12" width="15.7109375" style="7" customWidth="1"/>
    <col min="13" max="13" width="22.5703125" style="7" customWidth="1"/>
    <col min="14" max="15" width="11.42578125" style="7" hidden="1" customWidth="1"/>
    <col min="16" max="16" width="11.5703125" hidden="1" customWidth="1"/>
    <col min="17" max="23" width="11.42578125" style="7" hidden="1" customWidth="1"/>
    <col min="24" max="24" width="82.5703125" style="7" hidden="1" customWidth="1"/>
    <col min="25" max="25" width="0" style="7" hidden="1" customWidth="1"/>
    <col min="26" max="16383" width="11.42578125" style="7" hidden="1"/>
    <col min="16384" max="16384" width="1.5703125" style="7" hidden="1" customWidth="1"/>
  </cols>
  <sheetData>
    <row r="1" spans="1:26" s="3" customFormat="1" ht="21">
      <c r="A1" s="185" t="s">
        <v>41</v>
      </c>
      <c r="B1" s="185"/>
      <c r="C1" s="185"/>
      <c r="D1" s="185"/>
      <c r="E1" s="185"/>
      <c r="F1" s="185"/>
      <c r="G1" s="185"/>
      <c r="H1" s="185"/>
      <c r="I1" s="185"/>
      <c r="J1" s="185"/>
      <c r="K1" s="185"/>
      <c r="L1" s="185"/>
      <c r="M1" s="185"/>
    </row>
    <row r="2" spans="1:26">
      <c r="A2" s="13"/>
      <c r="B2" s="13"/>
      <c r="C2" s="13"/>
      <c r="D2" s="13"/>
      <c r="E2" s="13"/>
      <c r="F2" s="13"/>
      <c r="G2" s="13"/>
      <c r="H2" s="13"/>
      <c r="I2" s="13"/>
      <c r="J2" s="13"/>
      <c r="K2" s="13"/>
      <c r="L2" s="13"/>
      <c r="M2" s="13"/>
      <c r="N2" s="3"/>
      <c r="O2" s="3"/>
      <c r="P2" s="3"/>
      <c r="Q2" s="3"/>
      <c r="R2" s="3"/>
      <c r="S2" s="3"/>
      <c r="T2" s="3"/>
      <c r="U2" s="3"/>
      <c r="V2" s="3"/>
      <c r="W2" s="3"/>
      <c r="X2" s="3"/>
      <c r="Y2" s="3"/>
    </row>
    <row r="3" spans="1:26">
      <c r="A3" s="14" t="s">
        <v>5</v>
      </c>
      <c r="B3" s="14" t="s">
        <v>34</v>
      </c>
      <c r="C3" s="14"/>
      <c r="D3" s="14"/>
      <c r="E3" s="14"/>
      <c r="F3" s="14"/>
      <c r="G3" s="13"/>
      <c r="H3" s="13"/>
      <c r="I3" s="13"/>
      <c r="J3" s="13"/>
      <c r="K3" s="13"/>
      <c r="L3" s="13"/>
      <c r="M3" s="13"/>
      <c r="N3" s="3"/>
      <c r="O3" s="3"/>
      <c r="P3" s="3"/>
      <c r="Q3" s="3"/>
      <c r="R3" s="3"/>
      <c r="S3" s="3"/>
      <c r="T3" s="3"/>
      <c r="U3" s="3"/>
      <c r="V3" s="3"/>
      <c r="W3" s="3"/>
      <c r="X3" s="3"/>
      <c r="Y3" s="3"/>
    </row>
    <row r="4" spans="1:26">
      <c r="A4" s="14"/>
      <c r="B4" s="14"/>
      <c r="C4" s="14"/>
      <c r="D4" s="14"/>
      <c r="E4" s="14"/>
      <c r="F4" s="14"/>
      <c r="G4" s="13"/>
      <c r="H4" s="13"/>
      <c r="I4" s="13"/>
      <c r="J4" s="13"/>
      <c r="K4" s="13"/>
      <c r="L4" s="13"/>
      <c r="M4" s="13"/>
      <c r="N4" s="3"/>
      <c r="O4" s="3"/>
      <c r="P4" s="3"/>
      <c r="Q4" s="3"/>
      <c r="R4" s="3"/>
      <c r="S4" s="3"/>
      <c r="T4" s="3"/>
      <c r="U4" s="3"/>
      <c r="V4" s="3"/>
      <c r="W4" s="3"/>
      <c r="X4" s="3"/>
      <c r="Y4" s="3"/>
    </row>
    <row r="5" spans="1:26">
      <c r="A5" s="14" t="s">
        <v>6</v>
      </c>
      <c r="B5" s="14" t="s">
        <v>152</v>
      </c>
      <c r="C5" s="14"/>
      <c r="D5" s="14"/>
      <c r="E5" s="14"/>
      <c r="F5" s="14"/>
      <c r="G5" s="13"/>
      <c r="H5" s="13"/>
      <c r="I5" s="13"/>
      <c r="J5" s="13"/>
      <c r="K5" s="13"/>
      <c r="L5" s="13"/>
      <c r="M5" s="13"/>
      <c r="N5" s="3"/>
      <c r="O5" s="3"/>
      <c r="P5" s="3"/>
      <c r="Q5" s="3"/>
      <c r="R5" s="3"/>
      <c r="S5" s="3"/>
      <c r="T5" s="3"/>
      <c r="U5" s="3"/>
      <c r="V5" s="3"/>
      <c r="W5" s="3"/>
      <c r="X5" s="3"/>
      <c r="Y5" s="3"/>
    </row>
    <row r="6" spans="1:26">
      <c r="A6" s="14"/>
      <c r="B6" s="14"/>
      <c r="C6" s="14"/>
      <c r="D6" s="14"/>
      <c r="E6" s="14"/>
      <c r="F6" s="14"/>
      <c r="G6" s="13"/>
      <c r="H6" s="13"/>
      <c r="I6" s="13"/>
      <c r="J6" s="13"/>
      <c r="K6" s="13"/>
      <c r="L6" s="13"/>
      <c r="M6" s="13"/>
      <c r="N6" s="3"/>
      <c r="O6" s="3"/>
      <c r="P6" s="3"/>
      <c r="Q6" s="3"/>
      <c r="R6" s="3"/>
      <c r="S6" s="3"/>
      <c r="T6" s="3"/>
      <c r="U6" s="3"/>
      <c r="V6" s="3"/>
      <c r="W6" s="3"/>
      <c r="X6" s="3"/>
      <c r="Y6" s="3"/>
    </row>
    <row r="7" spans="1:26">
      <c r="A7" s="13"/>
      <c r="B7" s="13"/>
      <c r="C7" s="13"/>
      <c r="D7" s="13"/>
      <c r="E7" s="13"/>
      <c r="F7" s="13"/>
      <c r="G7" s="13"/>
      <c r="H7" s="13"/>
      <c r="I7" s="13"/>
      <c r="J7" s="13"/>
      <c r="K7" s="13"/>
      <c r="L7" s="13"/>
      <c r="M7" s="13"/>
      <c r="N7" s="3"/>
      <c r="O7" s="3"/>
      <c r="P7" s="3"/>
      <c r="Q7" s="3"/>
      <c r="R7" s="3"/>
      <c r="S7" s="3"/>
      <c r="T7" s="3"/>
      <c r="U7" s="3"/>
      <c r="V7" s="3"/>
      <c r="W7" s="3"/>
      <c r="X7" s="3"/>
      <c r="Y7" s="3"/>
    </row>
    <row r="8" spans="1:26" s="8" customFormat="1">
      <c r="A8" s="15"/>
      <c r="B8" s="15"/>
      <c r="C8" s="16"/>
      <c r="D8" s="187" t="s">
        <v>132</v>
      </c>
      <c r="E8" s="187"/>
      <c r="F8" s="187"/>
      <c r="G8" s="187"/>
      <c r="H8" s="187"/>
      <c r="I8" s="187"/>
      <c r="J8" s="15"/>
      <c r="K8" s="15"/>
      <c r="L8" s="15"/>
      <c r="M8" s="15"/>
      <c r="N8" s="3"/>
      <c r="O8" s="3"/>
      <c r="P8" s="3"/>
      <c r="Q8" s="3"/>
      <c r="R8" s="3"/>
      <c r="S8" s="3"/>
      <c r="T8" s="3"/>
      <c r="U8" s="3"/>
      <c r="V8" s="3"/>
      <c r="W8" s="3"/>
      <c r="X8" s="3"/>
      <c r="Y8" s="3"/>
    </row>
    <row r="9" spans="1:26" s="8" customFormat="1" ht="60">
      <c r="A9" s="15"/>
      <c r="B9" s="186" t="s">
        <v>42</v>
      </c>
      <c r="C9" s="186"/>
      <c r="D9" s="43" t="s">
        <v>153</v>
      </c>
      <c r="E9" s="17" t="s">
        <v>16</v>
      </c>
      <c r="F9" s="17" t="s">
        <v>120</v>
      </c>
      <c r="G9" s="17" t="s">
        <v>151</v>
      </c>
      <c r="H9" s="17" t="s">
        <v>17</v>
      </c>
      <c r="I9" s="17" t="s">
        <v>36</v>
      </c>
      <c r="J9" s="85" t="s">
        <v>150</v>
      </c>
      <c r="K9" s="15"/>
      <c r="L9" s="15"/>
      <c r="M9" s="15"/>
      <c r="N9" s="15"/>
      <c r="O9" s="3"/>
      <c r="P9" s="3"/>
      <c r="Q9" s="3"/>
      <c r="R9" s="3"/>
      <c r="S9" s="3"/>
      <c r="T9" s="3"/>
      <c r="U9" s="3"/>
      <c r="V9" s="3"/>
      <c r="W9" s="3"/>
      <c r="X9" s="3"/>
      <c r="Y9" s="3"/>
      <c r="Z9" s="3"/>
    </row>
    <row r="10" spans="1:26" ht="15" customHeight="1">
      <c r="A10" s="13"/>
      <c r="B10" s="190" t="s">
        <v>130</v>
      </c>
      <c r="C10" s="190"/>
      <c r="D10" s="105"/>
      <c r="E10" s="105"/>
      <c r="F10" s="105"/>
      <c r="G10" s="105"/>
      <c r="H10" s="105"/>
      <c r="I10" s="105"/>
      <c r="J10" s="105"/>
      <c r="K10" s="13"/>
      <c r="L10" s="13"/>
      <c r="M10" s="13"/>
      <c r="N10" s="13"/>
      <c r="O10" s="3"/>
      <c r="P10" s="3"/>
      <c r="Q10" s="3"/>
      <c r="R10" s="3"/>
      <c r="S10" s="3"/>
      <c r="T10" s="3"/>
      <c r="U10" s="3"/>
      <c r="V10" s="3"/>
      <c r="W10" s="3"/>
      <c r="X10" s="3"/>
      <c r="Y10" s="3"/>
      <c r="Z10" s="3"/>
    </row>
    <row r="11" spans="1:26" ht="15" customHeight="1">
      <c r="A11" s="13"/>
      <c r="B11" s="191" t="s">
        <v>133</v>
      </c>
      <c r="C11" s="191"/>
      <c r="D11" s="79"/>
      <c r="E11" s="79"/>
      <c r="F11" s="79"/>
      <c r="G11" s="79"/>
      <c r="H11" s="79"/>
      <c r="I11" s="79"/>
      <c r="J11" s="79"/>
      <c r="K11" s="13"/>
      <c r="L11" s="13"/>
      <c r="M11" s="13"/>
      <c r="N11" s="13"/>
      <c r="O11" s="3"/>
      <c r="P11" s="3"/>
      <c r="Q11" s="3"/>
      <c r="R11" s="3"/>
      <c r="S11" s="3"/>
      <c r="T11" s="3"/>
      <c r="U11" s="3"/>
      <c r="V11" s="3"/>
      <c r="W11" s="3"/>
      <c r="X11" s="3"/>
      <c r="Y11" s="3"/>
      <c r="Z11" s="3"/>
    </row>
    <row r="12" spans="1:26" ht="15" customHeight="1">
      <c r="A12" s="13"/>
      <c r="B12" s="192" t="s">
        <v>134</v>
      </c>
      <c r="C12" s="192"/>
      <c r="D12" s="79"/>
      <c r="E12" s="79"/>
      <c r="F12" s="79"/>
      <c r="G12" s="79"/>
      <c r="H12" s="79"/>
      <c r="I12" s="79"/>
      <c r="J12" s="79"/>
      <c r="K12" s="13"/>
      <c r="L12" s="13"/>
      <c r="M12" s="13"/>
      <c r="N12" s="13"/>
      <c r="O12" s="3"/>
      <c r="P12" s="3"/>
      <c r="Q12" s="3"/>
      <c r="R12" s="3"/>
      <c r="S12" s="3"/>
      <c r="T12" s="3"/>
      <c r="U12" s="3"/>
      <c r="V12" s="3"/>
      <c r="W12" s="3"/>
      <c r="X12" s="3"/>
      <c r="Y12" s="3"/>
      <c r="Z12" s="3"/>
    </row>
    <row r="13" spans="1:26" ht="15" customHeight="1">
      <c r="A13" s="13"/>
      <c r="B13" s="193" t="s">
        <v>135</v>
      </c>
      <c r="C13" s="194"/>
      <c r="D13" s="79"/>
      <c r="E13" s="79"/>
      <c r="F13" s="79"/>
      <c r="G13" s="79"/>
      <c r="H13" s="79"/>
      <c r="I13" s="79"/>
      <c r="J13" s="79"/>
      <c r="K13" s="13"/>
      <c r="L13" s="13"/>
      <c r="M13" s="13"/>
      <c r="N13" s="13"/>
      <c r="O13" s="3"/>
      <c r="P13" s="3"/>
      <c r="Q13" s="3"/>
      <c r="R13" s="3"/>
      <c r="S13" s="3"/>
      <c r="T13" s="3"/>
      <c r="U13" s="3"/>
      <c r="V13" s="3"/>
      <c r="W13" s="3"/>
      <c r="X13" s="3"/>
      <c r="Y13" s="3"/>
      <c r="Z13" s="3"/>
    </row>
    <row r="14" spans="1:26" ht="15" customHeight="1">
      <c r="A14" s="13"/>
      <c r="B14" s="195" t="s">
        <v>136</v>
      </c>
      <c r="C14" s="196"/>
      <c r="D14" s="105"/>
      <c r="E14" s="105"/>
      <c r="F14" s="105"/>
      <c r="G14" s="105"/>
      <c r="H14" s="105"/>
      <c r="I14" s="105"/>
      <c r="J14" s="105"/>
      <c r="K14" s="13"/>
      <c r="L14" s="13"/>
      <c r="M14" s="13"/>
      <c r="N14" s="13"/>
      <c r="O14" s="3"/>
      <c r="P14" s="3"/>
      <c r="Q14" s="3"/>
      <c r="R14" s="3"/>
      <c r="S14" s="3"/>
      <c r="T14" s="3"/>
      <c r="U14" s="3"/>
      <c r="V14" s="3"/>
      <c r="W14" s="3"/>
      <c r="X14" s="3"/>
      <c r="Y14" s="3"/>
      <c r="Z14" s="3"/>
    </row>
    <row r="15" spans="1:26" ht="15" customHeight="1">
      <c r="A15" s="13"/>
      <c r="B15" s="188" t="s">
        <v>138</v>
      </c>
      <c r="C15" s="189"/>
      <c r="D15" s="79"/>
      <c r="E15" s="79"/>
      <c r="F15" s="79"/>
      <c r="G15" s="79"/>
      <c r="H15" s="79"/>
      <c r="I15" s="79"/>
      <c r="J15" s="79"/>
      <c r="K15" s="13"/>
      <c r="L15" s="13"/>
      <c r="M15" s="13"/>
      <c r="N15" s="13"/>
      <c r="O15" s="3"/>
      <c r="P15" s="3"/>
      <c r="Q15" s="3"/>
      <c r="R15" s="3"/>
      <c r="S15" s="3"/>
      <c r="T15" s="3"/>
      <c r="U15" s="3"/>
      <c r="V15" s="3"/>
      <c r="W15" s="3"/>
      <c r="X15" s="3"/>
      <c r="Y15" s="3"/>
      <c r="Z15" s="3"/>
    </row>
    <row r="16" spans="1:26" ht="15" customHeight="1">
      <c r="A16" s="13"/>
      <c r="B16" s="188" t="s">
        <v>144</v>
      </c>
      <c r="C16" s="189"/>
      <c r="D16" s="79"/>
      <c r="E16" s="79"/>
      <c r="F16" s="79"/>
      <c r="G16" s="79"/>
      <c r="H16" s="79"/>
      <c r="I16" s="79"/>
      <c r="J16" s="79"/>
      <c r="K16" s="13"/>
      <c r="L16" s="13"/>
      <c r="M16" s="13"/>
      <c r="N16" s="13"/>
      <c r="O16" s="3"/>
      <c r="P16" s="3"/>
      <c r="Q16" s="3"/>
      <c r="R16" s="3"/>
      <c r="S16" s="3"/>
      <c r="T16" s="3"/>
      <c r="U16" s="3"/>
      <c r="V16" s="3"/>
      <c r="W16" s="3"/>
      <c r="X16" s="3"/>
      <c r="Y16" s="3"/>
      <c r="Z16" s="3"/>
    </row>
    <row r="17" spans="1:26" ht="15" customHeight="1">
      <c r="A17" s="13"/>
      <c r="B17" s="188" t="s">
        <v>137</v>
      </c>
      <c r="C17" s="189"/>
      <c r="D17" s="79"/>
      <c r="E17" s="79"/>
      <c r="F17" s="79"/>
      <c r="G17" s="79"/>
      <c r="H17" s="79"/>
      <c r="I17" s="79"/>
      <c r="J17" s="79"/>
      <c r="K17" s="13"/>
      <c r="L17" s="13"/>
      <c r="M17" s="13"/>
      <c r="N17" s="13"/>
      <c r="O17" s="3"/>
      <c r="P17" s="3"/>
      <c r="Q17" s="3"/>
      <c r="R17" s="3"/>
      <c r="S17" s="3"/>
      <c r="T17" s="3"/>
      <c r="U17" s="3"/>
      <c r="V17" s="3"/>
      <c r="W17" s="3"/>
      <c r="X17" s="3"/>
      <c r="Y17" s="3"/>
      <c r="Z17" s="3"/>
    </row>
    <row r="18" spans="1:26" ht="15" customHeight="1">
      <c r="A18" s="13"/>
      <c r="B18" s="188" t="s">
        <v>135</v>
      </c>
      <c r="C18" s="189"/>
      <c r="D18" s="79"/>
      <c r="E18" s="79"/>
      <c r="F18" s="79"/>
      <c r="G18" s="79"/>
      <c r="H18" s="79"/>
      <c r="I18" s="79"/>
      <c r="J18" s="79"/>
      <c r="K18" s="13"/>
      <c r="L18" s="13"/>
      <c r="M18" s="13"/>
      <c r="N18" s="13"/>
      <c r="O18" s="3"/>
      <c r="P18" s="3"/>
      <c r="Q18" s="3"/>
      <c r="R18" s="3"/>
      <c r="S18" s="3"/>
      <c r="T18" s="3"/>
      <c r="U18" s="3"/>
      <c r="V18" s="3"/>
      <c r="W18" s="3"/>
      <c r="X18" s="3"/>
      <c r="Y18" s="3"/>
      <c r="Z18" s="3"/>
    </row>
    <row r="19" spans="1:26" ht="15" customHeight="1">
      <c r="A19" s="13"/>
      <c r="B19" s="195" t="s">
        <v>143</v>
      </c>
      <c r="C19" s="196"/>
      <c r="D19" s="105"/>
      <c r="E19" s="105"/>
      <c r="F19" s="105"/>
      <c r="G19" s="105"/>
      <c r="H19" s="105"/>
      <c r="I19" s="105"/>
      <c r="J19" s="105"/>
      <c r="K19" s="13"/>
      <c r="L19" s="13"/>
      <c r="M19" s="13"/>
      <c r="N19" s="13"/>
      <c r="O19" s="3"/>
      <c r="P19" s="3"/>
      <c r="Q19" s="3"/>
      <c r="R19" s="3"/>
      <c r="S19" s="3"/>
      <c r="T19" s="3"/>
      <c r="U19" s="3"/>
      <c r="V19" s="3"/>
      <c r="W19" s="3"/>
      <c r="X19" s="3"/>
      <c r="Y19" s="3"/>
      <c r="Z19" s="3"/>
    </row>
    <row r="20" spans="1:26" ht="15" customHeight="1">
      <c r="A20" s="13"/>
      <c r="B20" s="188" t="s">
        <v>186</v>
      </c>
      <c r="C20" s="189"/>
      <c r="D20" s="79"/>
      <c r="E20" s="79"/>
      <c r="F20" s="79"/>
      <c r="G20" s="79"/>
      <c r="H20" s="79"/>
      <c r="I20" s="79"/>
      <c r="J20" s="79"/>
      <c r="K20" s="13"/>
      <c r="L20" s="13"/>
      <c r="M20" s="13"/>
      <c r="N20" s="13"/>
      <c r="O20" s="3"/>
      <c r="P20" s="3"/>
      <c r="Q20" s="3"/>
      <c r="R20" s="3"/>
      <c r="S20" s="3"/>
      <c r="T20" s="3"/>
      <c r="U20" s="3"/>
      <c r="V20" s="3"/>
      <c r="W20" s="3"/>
      <c r="X20" s="3"/>
      <c r="Y20" s="3"/>
      <c r="Z20" s="3"/>
    </row>
    <row r="21" spans="1:26" ht="15" customHeight="1">
      <c r="A21" s="13"/>
      <c r="B21" s="188" t="s">
        <v>185</v>
      </c>
      <c r="C21" s="189"/>
      <c r="D21" s="79"/>
      <c r="E21" s="79"/>
      <c r="F21" s="79"/>
      <c r="G21" s="79"/>
      <c r="H21" s="79"/>
      <c r="I21" s="79"/>
      <c r="J21" s="79"/>
      <c r="K21" s="13"/>
      <c r="L21" s="13"/>
      <c r="M21" s="13"/>
      <c r="N21" s="13"/>
      <c r="O21" s="3"/>
      <c r="P21" s="3"/>
      <c r="Q21" s="3"/>
      <c r="R21" s="3"/>
      <c r="S21" s="3"/>
      <c r="T21" s="3"/>
      <c r="U21" s="3"/>
      <c r="V21" s="3"/>
      <c r="W21" s="3"/>
      <c r="X21" s="3"/>
      <c r="Y21" s="3"/>
      <c r="Z21" s="3"/>
    </row>
    <row r="22" spans="1:26" ht="15" customHeight="1">
      <c r="A22" s="13"/>
      <c r="B22" s="188" t="s">
        <v>141</v>
      </c>
      <c r="C22" s="189"/>
      <c r="D22" s="79"/>
      <c r="E22" s="79"/>
      <c r="F22" s="79"/>
      <c r="G22" s="79"/>
      <c r="H22" s="79"/>
      <c r="I22" s="79"/>
      <c r="J22" s="79"/>
      <c r="K22" s="13"/>
      <c r="L22" s="13"/>
      <c r="M22" s="13"/>
      <c r="N22" s="13"/>
      <c r="O22" s="3"/>
      <c r="P22" s="3"/>
      <c r="Q22" s="3"/>
      <c r="R22" s="3"/>
      <c r="S22" s="3"/>
      <c r="T22" s="3"/>
      <c r="U22" s="3"/>
      <c r="V22" s="3"/>
      <c r="W22" s="3"/>
      <c r="X22" s="3"/>
      <c r="Y22" s="3"/>
      <c r="Z22" s="3"/>
    </row>
    <row r="23" spans="1:26" ht="15" customHeight="1">
      <c r="A23" s="13"/>
      <c r="B23" s="188" t="s">
        <v>135</v>
      </c>
      <c r="C23" s="189"/>
      <c r="D23" s="79"/>
      <c r="E23" s="79"/>
      <c r="F23" s="79"/>
      <c r="G23" s="79"/>
      <c r="H23" s="79"/>
      <c r="I23" s="79"/>
      <c r="J23" s="79"/>
      <c r="K23" s="13"/>
      <c r="L23" s="13"/>
      <c r="M23" s="13"/>
      <c r="N23" s="13"/>
      <c r="O23" s="3"/>
      <c r="P23" s="3"/>
      <c r="Q23" s="3"/>
      <c r="R23" s="3"/>
      <c r="S23" s="3"/>
      <c r="T23" s="3"/>
      <c r="U23" s="3"/>
      <c r="V23" s="3"/>
      <c r="W23" s="3"/>
      <c r="X23" s="3"/>
      <c r="Y23" s="3"/>
      <c r="Z23" s="3"/>
    </row>
    <row r="24" spans="1:26" ht="15" customHeight="1">
      <c r="A24" s="13"/>
      <c r="B24" s="201" t="s">
        <v>131</v>
      </c>
      <c r="C24" s="202"/>
      <c r="D24" s="105"/>
      <c r="E24" s="105"/>
      <c r="F24" s="105"/>
      <c r="G24" s="105"/>
      <c r="H24" s="105"/>
      <c r="I24" s="105"/>
      <c r="J24" s="105"/>
      <c r="K24" s="13"/>
      <c r="L24" s="13"/>
      <c r="M24" s="13"/>
      <c r="N24" s="13"/>
      <c r="O24" s="3"/>
      <c r="P24" s="3"/>
      <c r="Q24" s="3"/>
      <c r="R24" s="3"/>
      <c r="S24" s="3"/>
      <c r="T24" s="3"/>
      <c r="U24" s="3"/>
      <c r="V24" s="3"/>
      <c r="W24" s="3"/>
      <c r="X24" s="3"/>
      <c r="Y24" s="3"/>
      <c r="Z24" s="3"/>
    </row>
    <row r="25" spans="1:26" ht="15" customHeight="1">
      <c r="A25" s="13"/>
      <c r="B25" s="193" t="s">
        <v>139</v>
      </c>
      <c r="C25" s="194"/>
      <c r="D25" s="79"/>
      <c r="E25" s="79"/>
      <c r="F25" s="79"/>
      <c r="G25" s="79"/>
      <c r="H25" s="79"/>
      <c r="I25" s="79"/>
      <c r="J25" s="79"/>
      <c r="K25" s="13"/>
      <c r="L25" s="13"/>
      <c r="M25" s="13"/>
      <c r="N25" s="13"/>
      <c r="O25" s="3"/>
      <c r="P25" s="3"/>
      <c r="Q25" s="3"/>
      <c r="R25" s="3"/>
      <c r="S25" s="3"/>
      <c r="T25" s="3"/>
      <c r="U25" s="3"/>
      <c r="V25" s="3"/>
      <c r="W25" s="3"/>
      <c r="X25" s="3"/>
      <c r="Y25" s="3"/>
      <c r="Z25" s="3"/>
    </row>
    <row r="26" spans="1:26" ht="15" customHeight="1">
      <c r="A26" s="13"/>
      <c r="B26" s="193" t="s">
        <v>140</v>
      </c>
      <c r="C26" s="194"/>
      <c r="D26" s="79"/>
      <c r="E26" s="79"/>
      <c r="F26" s="79"/>
      <c r="G26" s="79"/>
      <c r="H26" s="79"/>
      <c r="I26" s="79"/>
      <c r="J26" s="79"/>
      <c r="K26" s="13"/>
      <c r="L26" s="13"/>
      <c r="M26" s="13"/>
      <c r="N26" s="13"/>
      <c r="O26" s="3"/>
      <c r="P26" s="3"/>
      <c r="Q26" s="3"/>
      <c r="R26" s="3"/>
      <c r="S26" s="3"/>
      <c r="T26" s="3"/>
      <c r="U26" s="3"/>
      <c r="V26" s="3"/>
      <c r="W26" s="3"/>
      <c r="X26" s="3"/>
      <c r="Y26" s="3"/>
      <c r="Z26" s="3"/>
    </row>
    <row r="27" spans="1:26" ht="15" customHeight="1">
      <c r="A27" s="13"/>
      <c r="B27" s="203" t="s">
        <v>135</v>
      </c>
      <c r="C27" s="204"/>
      <c r="D27" s="79"/>
      <c r="E27" s="79"/>
      <c r="F27" s="79"/>
      <c r="G27" s="79"/>
      <c r="H27" s="79"/>
      <c r="I27" s="79"/>
      <c r="J27" s="79"/>
      <c r="K27" s="13"/>
      <c r="L27" s="13"/>
      <c r="M27" s="13"/>
      <c r="N27" s="13"/>
      <c r="O27" s="3"/>
      <c r="P27" s="3"/>
      <c r="Q27" s="3"/>
      <c r="R27" s="3"/>
      <c r="S27" s="3"/>
      <c r="T27" s="3"/>
      <c r="U27" s="3"/>
      <c r="V27" s="3"/>
      <c r="W27" s="3"/>
      <c r="X27" s="3"/>
      <c r="Y27" s="3"/>
      <c r="Z27" s="3"/>
    </row>
    <row r="28" spans="1:26" s="9" customFormat="1" ht="49.5" customHeight="1">
      <c r="A28" s="18"/>
      <c r="B28" s="199" t="s">
        <v>19</v>
      </c>
      <c r="C28" s="200"/>
      <c r="D28" s="92" t="str">
        <f t="shared" ref="D28:J28" si="0">IF(COUNTIFS(D10:D27,"hoch")&gt;0,"hoch",IF(COUNTIFS(D10:D27,"mittel")&gt;0,"mittel",IF(COUNTIFS(D10:D27,"niedrig")&gt;0,"niedrig","")))</f>
        <v/>
      </c>
      <c r="E28" s="92" t="str">
        <f t="shared" si="0"/>
        <v/>
      </c>
      <c r="F28" s="92" t="str">
        <f t="shared" si="0"/>
        <v/>
      </c>
      <c r="G28" s="92" t="str">
        <f t="shared" si="0"/>
        <v/>
      </c>
      <c r="H28" s="92" t="str">
        <f t="shared" si="0"/>
        <v/>
      </c>
      <c r="I28" s="92" t="str">
        <f t="shared" si="0"/>
        <v/>
      </c>
      <c r="J28" s="92" t="str">
        <f t="shared" si="0"/>
        <v/>
      </c>
      <c r="K28" s="18"/>
      <c r="L28" s="18"/>
      <c r="M28" s="18"/>
      <c r="N28" s="18"/>
      <c r="O28" s="3"/>
      <c r="P28" s="3"/>
      <c r="Q28" s="3"/>
      <c r="R28" s="3"/>
      <c r="S28" s="3"/>
      <c r="T28" s="3"/>
      <c r="U28" s="3"/>
      <c r="V28" s="3"/>
      <c r="W28" s="3"/>
      <c r="X28" s="3"/>
      <c r="Y28" s="3"/>
      <c r="Z28" s="3"/>
    </row>
    <row r="29" spans="1:26">
      <c r="A29" s="13"/>
      <c r="B29" s="12"/>
      <c r="C29" s="13"/>
      <c r="D29" s="13"/>
      <c r="E29" s="13"/>
      <c r="F29" s="13"/>
      <c r="G29" s="13"/>
      <c r="H29" s="13"/>
      <c r="I29" s="13"/>
      <c r="J29" s="13"/>
      <c r="K29" s="13"/>
      <c r="L29" s="13"/>
      <c r="M29" s="13"/>
      <c r="N29" s="3"/>
      <c r="O29" s="3"/>
      <c r="P29" s="3"/>
      <c r="Q29" s="3"/>
      <c r="R29" s="3"/>
      <c r="S29" s="3"/>
      <c r="T29" s="3"/>
      <c r="U29" s="3"/>
      <c r="V29" s="3"/>
      <c r="W29" s="3"/>
      <c r="X29" s="3"/>
      <c r="Y29" s="3"/>
    </row>
    <row r="30" spans="1:26">
      <c r="A30" s="13"/>
      <c r="B30" s="13" t="s">
        <v>154</v>
      </c>
      <c r="C30" s="13"/>
      <c r="D30" s="13"/>
      <c r="E30" s="13"/>
      <c r="F30" s="13"/>
      <c r="G30" s="13"/>
      <c r="H30" s="13"/>
      <c r="I30" s="13"/>
      <c r="J30" s="13"/>
      <c r="K30" s="13"/>
      <c r="L30" s="13"/>
      <c r="M30" s="13"/>
      <c r="N30" s="3"/>
      <c r="O30" s="3"/>
      <c r="P30" s="3"/>
      <c r="Q30" s="3"/>
      <c r="R30" s="3"/>
      <c r="S30" s="3"/>
      <c r="T30" s="3"/>
      <c r="U30" s="3"/>
      <c r="V30" s="3"/>
      <c r="W30" s="3"/>
      <c r="X30" s="3"/>
      <c r="Y30" s="3"/>
    </row>
    <row r="31" spans="1:26">
      <c r="A31" s="13"/>
      <c r="B31" s="181" t="s">
        <v>16</v>
      </c>
      <c r="C31" s="162"/>
      <c r="D31" s="163"/>
      <c r="E31" s="163"/>
      <c r="F31" s="163"/>
      <c r="G31" s="163"/>
      <c r="H31" s="163"/>
      <c r="I31" s="163"/>
      <c r="J31" s="163"/>
      <c r="K31" s="164"/>
      <c r="L31" s="19"/>
      <c r="M31" s="19"/>
      <c r="N31" s="3"/>
      <c r="O31" s="3"/>
      <c r="P31" s="3"/>
      <c r="Q31" s="3"/>
      <c r="R31" s="3"/>
      <c r="S31" s="3"/>
      <c r="T31" s="3"/>
      <c r="U31" s="3"/>
      <c r="V31" s="3"/>
      <c r="W31" s="3"/>
      <c r="X31" s="3"/>
      <c r="Y31" s="3"/>
    </row>
    <row r="32" spans="1:26">
      <c r="A32" s="13"/>
      <c r="B32" s="182"/>
      <c r="C32" s="168"/>
      <c r="D32" s="169"/>
      <c r="E32" s="169"/>
      <c r="F32" s="169"/>
      <c r="G32" s="169"/>
      <c r="H32" s="169"/>
      <c r="I32" s="169"/>
      <c r="J32" s="169"/>
      <c r="K32" s="170"/>
      <c r="L32" s="19"/>
      <c r="M32" s="19"/>
      <c r="N32" s="3"/>
      <c r="O32" s="3"/>
      <c r="P32" s="3"/>
      <c r="Q32" s="3"/>
      <c r="R32" s="3"/>
      <c r="S32" s="3"/>
      <c r="T32" s="3"/>
      <c r="U32" s="3"/>
      <c r="V32" s="3"/>
      <c r="W32" s="3"/>
      <c r="X32" s="3"/>
      <c r="Y32" s="3"/>
    </row>
    <row r="33" spans="1:25">
      <c r="A33" s="13"/>
      <c r="B33" s="181" t="s">
        <v>120</v>
      </c>
      <c r="C33" s="162"/>
      <c r="D33" s="163"/>
      <c r="E33" s="163"/>
      <c r="F33" s="163"/>
      <c r="G33" s="163"/>
      <c r="H33" s="163"/>
      <c r="I33" s="163"/>
      <c r="J33" s="163"/>
      <c r="K33" s="164"/>
      <c r="L33" s="19"/>
      <c r="M33" s="19"/>
      <c r="N33" s="3"/>
      <c r="O33" s="3"/>
      <c r="P33" s="3"/>
      <c r="Q33" s="3"/>
      <c r="R33" s="3"/>
      <c r="S33" s="3"/>
      <c r="T33" s="3"/>
      <c r="U33" s="3"/>
      <c r="V33" s="3"/>
      <c r="W33" s="3"/>
      <c r="X33" s="3"/>
      <c r="Y33" s="3"/>
    </row>
    <row r="34" spans="1:25">
      <c r="A34" s="13"/>
      <c r="B34" s="182"/>
      <c r="C34" s="168"/>
      <c r="D34" s="169"/>
      <c r="E34" s="169"/>
      <c r="F34" s="169"/>
      <c r="G34" s="169"/>
      <c r="H34" s="169"/>
      <c r="I34" s="169"/>
      <c r="J34" s="169"/>
      <c r="K34" s="170"/>
      <c r="L34" s="19"/>
      <c r="M34" s="19"/>
      <c r="N34" s="3"/>
      <c r="O34" s="3"/>
      <c r="P34" s="3"/>
      <c r="Q34" s="3"/>
      <c r="R34" s="3"/>
      <c r="S34" s="3"/>
      <c r="T34" s="3"/>
      <c r="U34" s="3"/>
      <c r="V34" s="3"/>
      <c r="W34" s="3"/>
      <c r="X34" s="3"/>
      <c r="Y34" s="3"/>
    </row>
    <row r="35" spans="1:25">
      <c r="A35" s="13"/>
      <c r="B35" s="160" t="s">
        <v>151</v>
      </c>
      <c r="C35" s="162"/>
      <c r="D35" s="163"/>
      <c r="E35" s="163"/>
      <c r="F35" s="163"/>
      <c r="G35" s="163"/>
      <c r="H35" s="163"/>
      <c r="I35" s="163"/>
      <c r="J35" s="163"/>
      <c r="K35" s="164"/>
      <c r="L35" s="19"/>
      <c r="M35" s="19"/>
      <c r="N35" s="3"/>
      <c r="O35" s="3"/>
      <c r="P35" s="3"/>
      <c r="Q35" s="3"/>
      <c r="R35" s="3"/>
      <c r="S35" s="3"/>
      <c r="T35" s="3"/>
      <c r="U35" s="3"/>
      <c r="V35" s="3"/>
      <c r="W35" s="3"/>
      <c r="X35" s="3"/>
      <c r="Y35" s="3"/>
    </row>
    <row r="36" spans="1:25">
      <c r="A36" s="13"/>
      <c r="B36" s="161"/>
      <c r="C36" s="168"/>
      <c r="D36" s="169"/>
      <c r="E36" s="169"/>
      <c r="F36" s="169"/>
      <c r="G36" s="169"/>
      <c r="H36" s="169"/>
      <c r="I36" s="169"/>
      <c r="J36" s="169"/>
      <c r="K36" s="170"/>
      <c r="L36" s="19"/>
      <c r="M36" s="19"/>
      <c r="N36" s="3"/>
      <c r="O36" s="3"/>
      <c r="P36" s="3"/>
      <c r="Q36" s="3"/>
      <c r="R36" s="3"/>
      <c r="S36" s="3"/>
      <c r="T36" s="3"/>
      <c r="U36" s="3"/>
      <c r="V36" s="3"/>
      <c r="W36" s="3"/>
      <c r="X36" s="3"/>
      <c r="Y36" s="3"/>
    </row>
    <row r="37" spans="1:25">
      <c r="A37" s="13"/>
      <c r="B37" s="181" t="s">
        <v>17</v>
      </c>
      <c r="C37" s="162"/>
      <c r="D37" s="163"/>
      <c r="E37" s="163"/>
      <c r="F37" s="163"/>
      <c r="G37" s="163"/>
      <c r="H37" s="163"/>
      <c r="I37" s="163"/>
      <c r="J37" s="163"/>
      <c r="K37" s="164"/>
      <c r="L37" s="19"/>
      <c r="M37" s="19"/>
      <c r="N37" s="3"/>
      <c r="O37" s="3"/>
      <c r="P37" s="3"/>
      <c r="Q37" s="3"/>
      <c r="R37" s="3"/>
      <c r="S37" s="3"/>
      <c r="T37" s="3"/>
      <c r="U37" s="3"/>
      <c r="V37" s="3"/>
      <c r="W37" s="3"/>
      <c r="X37" s="3"/>
      <c r="Y37" s="3"/>
    </row>
    <row r="38" spans="1:25">
      <c r="A38" s="13"/>
      <c r="B38" s="182"/>
      <c r="C38" s="168"/>
      <c r="D38" s="169"/>
      <c r="E38" s="169"/>
      <c r="F38" s="169"/>
      <c r="G38" s="169"/>
      <c r="H38" s="169"/>
      <c r="I38" s="169"/>
      <c r="J38" s="169"/>
      <c r="K38" s="170"/>
      <c r="L38" s="19"/>
      <c r="M38" s="19"/>
      <c r="N38" s="3"/>
      <c r="O38" s="3"/>
      <c r="P38" s="3"/>
      <c r="Q38" s="3"/>
      <c r="R38" s="3"/>
      <c r="S38" s="3"/>
      <c r="T38" s="3"/>
      <c r="U38" s="3"/>
      <c r="V38" s="3"/>
      <c r="W38" s="3"/>
      <c r="X38" s="3"/>
      <c r="Y38" s="3"/>
    </row>
    <row r="39" spans="1:25">
      <c r="A39" s="13"/>
      <c r="B39" s="181" t="s">
        <v>36</v>
      </c>
      <c r="C39" s="162"/>
      <c r="D39" s="163"/>
      <c r="E39" s="163"/>
      <c r="F39" s="163"/>
      <c r="G39" s="163"/>
      <c r="H39" s="163"/>
      <c r="I39" s="163"/>
      <c r="J39" s="163"/>
      <c r="K39" s="164"/>
      <c r="L39" s="19"/>
      <c r="M39" s="19"/>
      <c r="N39" s="3"/>
      <c r="O39" s="3"/>
      <c r="P39" s="3"/>
      <c r="Q39" s="3"/>
      <c r="R39" s="3"/>
      <c r="S39" s="3"/>
      <c r="T39" s="3"/>
      <c r="U39" s="3"/>
      <c r="V39" s="3"/>
      <c r="W39" s="3"/>
      <c r="X39" s="3"/>
      <c r="Y39" s="3"/>
    </row>
    <row r="40" spans="1:25">
      <c r="A40" s="13"/>
      <c r="B40" s="182"/>
      <c r="C40" s="168"/>
      <c r="D40" s="169"/>
      <c r="E40" s="169"/>
      <c r="F40" s="169"/>
      <c r="G40" s="169"/>
      <c r="H40" s="169"/>
      <c r="I40" s="169"/>
      <c r="J40" s="169"/>
      <c r="K40" s="170"/>
      <c r="L40" s="19"/>
      <c r="M40" s="19"/>
      <c r="N40" s="3"/>
      <c r="O40" s="3"/>
      <c r="P40" s="3"/>
      <c r="Q40" s="3"/>
      <c r="R40" s="3"/>
      <c r="S40" s="3"/>
      <c r="T40" s="3"/>
      <c r="U40" s="3"/>
      <c r="V40" s="3"/>
      <c r="W40" s="3"/>
      <c r="X40" s="3"/>
      <c r="Y40" s="3"/>
    </row>
    <row r="41" spans="1:25">
      <c r="A41" s="13"/>
      <c r="B41" s="175" t="s">
        <v>150</v>
      </c>
      <c r="C41" s="162"/>
      <c r="D41" s="163"/>
      <c r="E41" s="163"/>
      <c r="F41" s="163"/>
      <c r="G41" s="163"/>
      <c r="H41" s="163"/>
      <c r="I41" s="163"/>
      <c r="J41" s="163"/>
      <c r="K41" s="164"/>
      <c r="L41" s="19"/>
      <c r="M41" s="19"/>
      <c r="N41" s="3"/>
      <c r="O41" s="3"/>
      <c r="P41" s="3"/>
      <c r="Q41" s="3"/>
      <c r="R41" s="3"/>
      <c r="S41" s="3"/>
      <c r="T41" s="3"/>
      <c r="U41" s="3"/>
      <c r="V41" s="3"/>
      <c r="W41" s="3"/>
      <c r="X41" s="3"/>
      <c r="Y41" s="3"/>
    </row>
    <row r="42" spans="1:25" ht="42" customHeight="1">
      <c r="A42" s="13"/>
      <c r="B42" s="176"/>
      <c r="C42" s="168"/>
      <c r="D42" s="169"/>
      <c r="E42" s="169"/>
      <c r="F42" s="169"/>
      <c r="G42" s="169"/>
      <c r="H42" s="169"/>
      <c r="I42" s="169"/>
      <c r="J42" s="169"/>
      <c r="K42" s="170"/>
      <c r="L42" s="19"/>
      <c r="M42" s="19"/>
      <c r="N42" s="3"/>
      <c r="O42" s="3"/>
      <c r="P42" s="3"/>
      <c r="Q42" s="3"/>
      <c r="R42" s="3"/>
      <c r="S42" s="3"/>
      <c r="T42" s="3"/>
      <c r="U42" s="3"/>
      <c r="V42" s="3"/>
      <c r="W42" s="3"/>
      <c r="X42" s="3"/>
      <c r="Y42" s="3"/>
    </row>
    <row r="43" spans="1:25">
      <c r="A43" s="13"/>
      <c r="B43" s="20"/>
      <c r="C43" s="20"/>
      <c r="D43" s="20"/>
      <c r="E43" s="20"/>
      <c r="F43" s="20"/>
      <c r="G43" s="20"/>
      <c r="H43" s="20"/>
      <c r="I43" s="20"/>
      <c r="J43" s="20"/>
      <c r="K43" s="20"/>
      <c r="L43" s="20"/>
      <c r="M43" s="20"/>
      <c r="N43" s="3"/>
      <c r="O43" s="3"/>
      <c r="P43" s="3"/>
      <c r="Q43" s="3"/>
      <c r="R43" s="3"/>
      <c r="S43" s="3"/>
      <c r="T43" s="3"/>
      <c r="U43" s="3"/>
      <c r="V43" s="3"/>
      <c r="W43" s="3"/>
      <c r="X43" s="3"/>
      <c r="Y43" s="3"/>
    </row>
    <row r="44" spans="1:25">
      <c r="A44" s="14" t="s">
        <v>7</v>
      </c>
      <c r="B44" s="14" t="s">
        <v>20</v>
      </c>
      <c r="C44" s="13"/>
      <c r="D44" s="13"/>
      <c r="E44" s="13"/>
      <c r="F44" s="4"/>
      <c r="G44" s="4"/>
      <c r="H44" s="4"/>
      <c r="I44" s="13"/>
      <c r="J44" s="13"/>
      <c r="K44" s="13"/>
      <c r="L44" s="13"/>
      <c r="M44" s="13"/>
      <c r="N44" s="3"/>
      <c r="O44" s="3"/>
      <c r="P44" s="3"/>
      <c r="Q44" s="3"/>
      <c r="R44" s="3"/>
      <c r="S44" s="3"/>
      <c r="T44" s="3"/>
      <c r="U44" s="3"/>
      <c r="V44" s="3"/>
      <c r="W44" s="3"/>
      <c r="X44" s="3"/>
      <c r="Y44" s="3"/>
    </row>
    <row r="45" spans="1:25" ht="33" customHeight="1">
      <c r="A45" s="14"/>
      <c r="B45" s="197" t="s">
        <v>211</v>
      </c>
      <c r="C45" s="197"/>
      <c r="D45" s="197"/>
      <c r="E45" s="197"/>
      <c r="F45" s="197"/>
      <c r="G45" s="197"/>
      <c r="H45" s="197"/>
      <c r="I45" s="197"/>
      <c r="J45" s="13"/>
      <c r="K45" s="13"/>
      <c r="L45" s="13"/>
      <c r="M45" s="13"/>
      <c r="N45" s="3"/>
      <c r="O45" s="3"/>
      <c r="P45" s="3"/>
      <c r="Q45" s="3"/>
      <c r="R45" s="3"/>
      <c r="S45" s="3"/>
      <c r="T45" s="3"/>
      <c r="U45" s="3"/>
      <c r="V45" s="3"/>
      <c r="W45" s="3"/>
      <c r="X45" s="3"/>
      <c r="Y45" s="3"/>
    </row>
    <row r="46" spans="1:25">
      <c r="A46" s="14"/>
      <c r="B46" s="104" t="s">
        <v>214</v>
      </c>
      <c r="C46" s="13"/>
      <c r="D46" s="13"/>
      <c r="E46" s="13"/>
      <c r="F46" s="4"/>
      <c r="G46" s="4"/>
      <c r="H46" s="4"/>
      <c r="I46" s="13"/>
      <c r="J46" s="13"/>
      <c r="K46" s="13"/>
      <c r="L46" s="13"/>
      <c r="M46" s="13"/>
      <c r="N46" s="3"/>
      <c r="O46" s="3"/>
      <c r="P46" s="3"/>
      <c r="Q46" s="3"/>
      <c r="R46" s="3"/>
      <c r="S46" s="3"/>
      <c r="T46" s="3"/>
      <c r="U46" s="3"/>
      <c r="V46" s="3"/>
      <c r="W46" s="3"/>
      <c r="X46" s="3"/>
      <c r="Y46" s="3"/>
    </row>
    <row r="47" spans="1:25">
      <c r="A47" s="14"/>
      <c r="B47" s="14"/>
      <c r="C47" s="13"/>
      <c r="D47" s="13"/>
      <c r="E47" s="13"/>
      <c r="F47" s="4"/>
      <c r="G47" s="4"/>
      <c r="H47" s="4"/>
      <c r="I47" s="13"/>
      <c r="J47" s="13"/>
      <c r="K47" s="13"/>
      <c r="L47" s="13"/>
      <c r="M47" s="13"/>
      <c r="N47" s="3"/>
      <c r="O47" s="3"/>
      <c r="P47" s="3"/>
      <c r="Q47" s="3"/>
      <c r="R47" s="3"/>
      <c r="S47" s="3"/>
      <c r="T47" s="3"/>
      <c r="U47" s="3"/>
      <c r="V47" s="3"/>
      <c r="W47" s="3"/>
      <c r="X47" s="3"/>
      <c r="Y47" s="3"/>
    </row>
    <row r="48" spans="1:25">
      <c r="A48" s="14"/>
      <c r="B48" s="21" t="s">
        <v>113</v>
      </c>
      <c r="C48" s="13"/>
      <c r="D48" s="13"/>
      <c r="E48" s="13"/>
      <c r="F48" s="4"/>
      <c r="G48" s="13"/>
      <c r="H48" s="4"/>
      <c r="I48" s="13"/>
      <c r="J48" s="13"/>
      <c r="K48" s="13"/>
      <c r="L48" s="13"/>
      <c r="M48" s="13"/>
      <c r="N48" s="3"/>
      <c r="O48" s="3"/>
      <c r="P48" s="3"/>
      <c r="Q48" s="3"/>
      <c r="R48" s="3"/>
      <c r="S48" s="3"/>
      <c r="T48" s="3"/>
      <c r="U48" s="3"/>
      <c r="V48" s="3"/>
      <c r="W48" s="3"/>
      <c r="X48" s="3"/>
      <c r="Y48" s="3"/>
    </row>
    <row r="49" spans="1:25">
      <c r="A49" s="14"/>
      <c r="B49" s="183" t="s">
        <v>39</v>
      </c>
      <c r="C49" s="184"/>
      <c r="D49" s="198"/>
      <c r="E49" s="198"/>
      <c r="F49" s="198"/>
      <c r="G49" s="198"/>
      <c r="H49" s="4"/>
      <c r="I49" s="13"/>
      <c r="J49" s="13"/>
      <c r="K49" s="13"/>
      <c r="L49" s="13"/>
      <c r="M49" s="13"/>
      <c r="N49" s="3"/>
      <c r="O49" s="3"/>
      <c r="P49" s="3"/>
      <c r="Q49" s="3"/>
      <c r="R49" s="3"/>
      <c r="S49" s="3"/>
      <c r="T49" s="3"/>
      <c r="U49" s="3"/>
      <c r="V49" s="3"/>
      <c r="W49" s="3"/>
      <c r="X49" s="3"/>
      <c r="Y49" s="3"/>
    </row>
    <row r="50" spans="1:25">
      <c r="A50" s="14"/>
      <c r="B50" s="183" t="s">
        <v>112</v>
      </c>
      <c r="C50" s="184"/>
      <c r="D50" s="198"/>
      <c r="E50" s="198"/>
      <c r="F50" s="198"/>
      <c r="G50" s="198"/>
      <c r="H50" s="4"/>
      <c r="I50" s="13"/>
      <c r="J50" s="13"/>
      <c r="K50" s="13"/>
      <c r="L50" s="13"/>
      <c r="M50" s="13"/>
      <c r="N50" s="3"/>
      <c r="O50" s="3"/>
      <c r="P50" s="3"/>
      <c r="Q50" s="3"/>
      <c r="R50" s="3"/>
      <c r="S50" s="3"/>
      <c r="T50" s="3"/>
      <c r="U50" s="3"/>
      <c r="V50" s="3"/>
      <c r="W50" s="3"/>
      <c r="X50" s="3"/>
      <c r="Y50" s="3"/>
    </row>
    <row r="51" spans="1:25" ht="27" customHeight="1">
      <c r="A51" s="13"/>
      <c r="B51" s="13"/>
      <c r="C51" s="13"/>
      <c r="D51" s="13"/>
      <c r="E51" s="13"/>
      <c r="F51" s="4"/>
      <c r="G51" s="4"/>
      <c r="H51" s="4"/>
      <c r="I51" s="13"/>
      <c r="J51" s="13"/>
      <c r="K51" s="13"/>
      <c r="L51" s="13"/>
      <c r="M51" s="13"/>
      <c r="N51" s="3"/>
      <c r="O51" s="3"/>
      <c r="P51" s="3"/>
      <c r="Q51" s="3"/>
      <c r="R51" s="3"/>
      <c r="S51" s="3"/>
      <c r="T51" s="3"/>
      <c r="U51" s="3"/>
      <c r="V51" s="3"/>
      <c r="W51" s="3"/>
      <c r="X51" s="3"/>
      <c r="Y51" s="3"/>
    </row>
    <row r="52" spans="1:25" s="8" customFormat="1" ht="24" customHeight="1">
      <c r="A52" s="13"/>
      <c r="B52" s="4"/>
      <c r="C52" s="179" t="s">
        <v>158</v>
      </c>
      <c r="D52" s="180"/>
      <c r="E52" s="180"/>
      <c r="F52" s="180"/>
      <c r="G52" s="180"/>
      <c r="H52" s="180"/>
      <c r="I52" s="180"/>
      <c r="J52" s="180"/>
      <c r="K52" s="180"/>
      <c r="L52" s="180"/>
      <c r="M52" s="180"/>
      <c r="N52" s="3"/>
      <c r="O52" s="3"/>
      <c r="P52" s="3"/>
      <c r="Q52" s="3"/>
      <c r="R52" s="3"/>
      <c r="S52" s="3"/>
      <c r="T52" s="3"/>
      <c r="U52" s="3"/>
      <c r="V52" s="3"/>
      <c r="W52" s="3"/>
      <c r="X52" s="3"/>
      <c r="Y52" s="3"/>
    </row>
    <row r="53" spans="1:25" s="8" customFormat="1" ht="32.25" customHeight="1">
      <c r="A53" s="13"/>
      <c r="B53" s="22" t="s">
        <v>157</v>
      </c>
      <c r="C53" s="177" t="s">
        <v>148</v>
      </c>
      <c r="D53" s="178"/>
      <c r="E53" s="177" t="s">
        <v>191</v>
      </c>
      <c r="F53" s="178"/>
      <c r="G53" s="177" t="s">
        <v>142</v>
      </c>
      <c r="H53" s="178"/>
      <c r="I53" s="177" t="s">
        <v>189</v>
      </c>
      <c r="J53" s="178"/>
      <c r="K53" s="177" t="s">
        <v>190</v>
      </c>
      <c r="L53" s="178"/>
      <c r="M53" s="85" t="s">
        <v>150</v>
      </c>
      <c r="N53" s="3"/>
      <c r="O53" s="3"/>
      <c r="P53" s="3"/>
      <c r="Q53" s="3"/>
      <c r="R53" s="3"/>
      <c r="S53" s="3"/>
      <c r="T53" s="3"/>
      <c r="U53" s="3"/>
      <c r="V53" s="3"/>
      <c r="W53" s="3"/>
      <c r="X53" s="3"/>
      <c r="Y53" s="3"/>
    </row>
    <row r="54" spans="1:25" s="8" customFormat="1" ht="32.25" customHeight="1">
      <c r="A54" s="13"/>
      <c r="B54" s="22"/>
      <c r="C54" s="23" t="s">
        <v>145</v>
      </c>
      <c r="D54" s="24" t="s">
        <v>146</v>
      </c>
      <c r="E54" s="25" t="s">
        <v>147</v>
      </c>
      <c r="F54" s="24" t="s">
        <v>146</v>
      </c>
      <c r="G54" s="24" t="s">
        <v>145</v>
      </c>
      <c r="H54" s="23" t="s">
        <v>146</v>
      </c>
      <c r="I54" s="23" t="s">
        <v>147</v>
      </c>
      <c r="J54" s="23" t="s">
        <v>146</v>
      </c>
      <c r="K54" s="23" t="s">
        <v>145</v>
      </c>
      <c r="L54" s="23" t="s">
        <v>146</v>
      </c>
      <c r="M54" s="56" t="s">
        <v>146</v>
      </c>
      <c r="N54" s="3"/>
      <c r="O54" s="3"/>
      <c r="P54" s="3"/>
      <c r="Q54" s="3"/>
      <c r="R54" s="3"/>
      <c r="S54" s="3"/>
      <c r="T54" s="3"/>
      <c r="U54" s="3"/>
      <c r="V54" s="3"/>
      <c r="W54" s="3"/>
      <c r="X54" s="3"/>
      <c r="Y54" s="3"/>
    </row>
    <row r="55" spans="1:25" s="8" customFormat="1" ht="32.25" customHeight="1">
      <c r="A55" s="13"/>
      <c r="B55" s="39" t="s">
        <v>12</v>
      </c>
      <c r="C55" s="80"/>
      <c r="D55" s="26" t="str">
        <f>IF(ISBLANK(C55),"",IF(C55&lt;=10,"niedrig",IF(C55&lt;=20,"mittel",IF(C55&gt;20,"hoch",""))))</f>
        <v/>
      </c>
      <c r="E55" s="81"/>
      <c r="F55" s="26" t="str">
        <f>IF(ISBLANK(E55),"",IF(E55&gt;0,"niedrig",IF(E55&gt;=-10,"mittel",IF(E55&lt;-10,"hoch",""))))</f>
        <v/>
      </c>
      <c r="G55" s="84"/>
      <c r="H55" s="26" t="str">
        <f>IF(ISBLANK(G55),"",IF(G55 = "außerhalb HQ 200","niedrig",IF(G55 = "innerhalb HQ 200","mittel",IF(G55 = "innerhalb HQ 100","hoch",""))))</f>
        <v/>
      </c>
      <c r="I55" s="80"/>
      <c r="J55" s="26" t="str">
        <f>IF(ISBLANK(I55),"",IF(I55 &gt;=-50,"niedrig",IF(I55&gt;=-150,"mittel",IF(I55&lt;-150,"hoch",""))))</f>
        <v/>
      </c>
      <c r="K55" s="80"/>
      <c r="L55" s="26" t="str">
        <f>IF(ISBLANK(K55),"",IF(K55&lt;0,"niedrig",IF(K55&lt;=15,"mittel",IF(K55&gt;15,"hoch",""))))</f>
        <v/>
      </c>
      <c r="M55" s="79"/>
      <c r="N55" s="3"/>
      <c r="O55" s="3"/>
      <c r="P55" s="3"/>
      <c r="Q55" s="3"/>
      <c r="R55" s="3"/>
      <c r="S55" s="3"/>
      <c r="T55" s="3"/>
      <c r="U55" s="3"/>
      <c r="V55" s="3"/>
      <c r="W55" s="3"/>
      <c r="X55" s="3"/>
      <c r="Y55" s="3"/>
    </row>
    <row r="56" spans="1:25" s="8" customFormat="1" ht="32.25" customHeight="1">
      <c r="A56" s="13"/>
      <c r="B56" s="39" t="s">
        <v>104</v>
      </c>
      <c r="C56" s="80"/>
      <c r="D56" s="26" t="str">
        <f>IF(ISBLANK(C56),"",IF(C56&lt;=10,"niedrig",IF(C56&lt;=20,"mittel",IF(C56&gt;20,"hoch",""))))</f>
        <v/>
      </c>
      <c r="E56" s="82"/>
      <c r="F56" s="26" t="str">
        <f>IF(ISBLANK(E56),"",IF(E56&gt;0,"niedrig",IF(E56&gt;=-10,"mittel",IF(E56&lt;-10,"hoch",""))))</f>
        <v/>
      </c>
      <c r="G56" s="84"/>
      <c r="H56" s="26" t="str">
        <f>IF(ISBLANK(G56),"",IF(G56 = "außerhalb HQ 200","niedrig",IF(G56 = "innerhalb HQ 200","mittel",IF(G56 = "innerhalb HQ 100","hoch",""))))</f>
        <v/>
      </c>
      <c r="I56" s="80"/>
      <c r="J56" s="26" t="str">
        <f>IF(ISBLANK(I56),"",IF(I56 &gt;=-50,"niedrig",IF(I56&gt;=-150,"mittel",IF(I56&lt;-150,"hoch",""))))</f>
        <v/>
      </c>
      <c r="K56" s="80"/>
      <c r="L56" s="26" t="str">
        <f>IF(ISBLANK(K56),"",IF(K56&lt;0,"niedrig",IF(K56&lt;=15,"mittel",IF(K56&gt;15,"hoch",""))))</f>
        <v/>
      </c>
      <c r="M56" s="79"/>
      <c r="N56" s="3"/>
      <c r="O56" s="3"/>
      <c r="P56" s="3"/>
      <c r="Q56" s="3"/>
      <c r="R56" s="3"/>
      <c r="S56" s="3"/>
      <c r="T56" s="3"/>
      <c r="U56" s="3"/>
      <c r="V56" s="3"/>
      <c r="W56" s="3"/>
      <c r="X56" s="3"/>
      <c r="Y56" s="3"/>
    </row>
    <row r="57" spans="1:25" s="8" customFormat="1" ht="32.25" customHeight="1">
      <c r="A57" s="13"/>
      <c r="B57" s="39" t="s">
        <v>105</v>
      </c>
      <c r="C57" s="80"/>
      <c r="D57" s="26" t="str">
        <f>IF(ISBLANK(C57),"",IF(C57&lt;=10,"niedrig",IF(C57&lt;=20,"mittel",IF(C57&gt;20,"hoch",""))))</f>
        <v/>
      </c>
      <c r="E57" s="83"/>
      <c r="F57" s="26" t="str">
        <f>IF(ISBLANK(E57),"",IF(E57&gt;0,"niedrig",IF(E57&gt;=-10,"mittel",IF(E57&lt;-10,"hoch",""))))</f>
        <v/>
      </c>
      <c r="G57" s="84"/>
      <c r="H57" s="26" t="str">
        <f>IF(ISBLANK(G57),"",IF(G57 = "außerhalb HQ 200","niedrig",IF(G57 = "innerhalb HQ 200","mittel",IF(G57 = "innerhalb HQ 100","hoch",""))))</f>
        <v/>
      </c>
      <c r="I57" s="80"/>
      <c r="J57" s="26" t="str">
        <f>IF(ISBLANK(I57),"",IF(I57 &gt;=-50,"niedrig",IF(I57&gt;=-150,"mittel",IF(I57&lt;-150,"hoch",""))))</f>
        <v/>
      </c>
      <c r="K57" s="80"/>
      <c r="L57" s="26" t="str">
        <f>IF(ISBLANK(K57),"",IF(K57&lt;0,"niedrig",IF(K57&lt;=15,"mittel",IF(K57&gt;15,"hoch",""))))</f>
        <v/>
      </c>
      <c r="M57" s="79"/>
      <c r="N57" s="3"/>
      <c r="O57" s="3"/>
      <c r="P57" s="3"/>
      <c r="Q57" s="3"/>
      <c r="R57" s="3"/>
      <c r="S57" s="3"/>
      <c r="T57" s="3"/>
      <c r="U57" s="3"/>
      <c r="V57" s="3"/>
      <c r="W57" s="3"/>
      <c r="X57" s="3"/>
      <c r="Y57" s="3"/>
    </row>
    <row r="58" spans="1:25" s="8" customFormat="1" ht="32.25" customHeight="1">
      <c r="A58" s="13"/>
      <c r="B58" s="89" t="s">
        <v>155</v>
      </c>
      <c r="C58" s="90"/>
      <c r="D58" s="91" t="str">
        <f>IF(COUNTIFS(D55:D57,"hoch")&gt;0,"hoch",IF(COUNTIFS(D55:D57,"mittel")&gt;0,"mittel",IF(COUNTIFS(D55:D57,"niedrig")&gt;0,"niedrig","")))</f>
        <v/>
      </c>
      <c r="E58" s="91"/>
      <c r="F58" s="91" t="str">
        <f>IF(COUNTIFS(F55:F57,"hoch")&gt;0,"hoch",IF(COUNTIFS(F55:F57,"mittel")&gt;0,"mittel",IF(COUNTIFS(F55:F57,"niedrig")&gt;0,"niedrig","")))</f>
        <v/>
      </c>
      <c r="G58" s="91"/>
      <c r="H58" s="91" t="str">
        <f>IF(COUNTIFS(H55:H57,"hoch")&gt;0,"hoch",IF(COUNTIFS(H55:H57,"mittel")&gt;0,"mittel",IF(COUNTIFS(H55:H57,"niedrig")&gt;0,"niedrig","")))</f>
        <v/>
      </c>
      <c r="I58" s="91"/>
      <c r="J58" s="91" t="str">
        <f>IF(COUNTIFS(J55:J57,"hoch")&gt;0,"hoch",IF(COUNTIFS(J55:J57,"mittel")&gt;0,"mittel",IF(COUNTIFS(J55:J57,"niedrig")&gt;0,"niedrig","")))</f>
        <v/>
      </c>
      <c r="K58" s="91"/>
      <c r="L58" s="91" t="str">
        <f>IF(COUNTIFS(L55:L57,"hoch")&gt;0,"hoch",IF(COUNTIFS(L55:L57,"mittel")&gt;0,"mittel",IF(COUNTIFS(L55:L57,"niedrig")&gt;0,"niedrig","")))</f>
        <v/>
      </c>
      <c r="M58" s="91" t="str">
        <f>IF(COUNTIFS(M55:M57,"hoch")&gt;0,"hoch",IF(COUNTIFS(M55:M57,"mittel")&gt;0,"mittel",IF(COUNTIFS(M55:M57,"niedrig")&gt;0,"niedrig","")))</f>
        <v/>
      </c>
      <c r="N58" s="3"/>
      <c r="O58" s="3"/>
      <c r="P58" s="3"/>
      <c r="Q58" s="3"/>
      <c r="R58" s="3"/>
      <c r="S58" s="3"/>
      <c r="T58" s="3"/>
      <c r="U58" s="3"/>
      <c r="V58" s="3"/>
      <c r="W58" s="3"/>
      <c r="X58" s="3"/>
      <c r="Y58" s="3"/>
    </row>
    <row r="59" spans="1:25" s="8" customFormat="1" ht="24" customHeight="1">
      <c r="A59" s="13"/>
      <c r="B59" s="4"/>
      <c r="C59" s="4"/>
      <c r="D59" s="4"/>
      <c r="E59" s="4"/>
      <c r="F59" s="4"/>
      <c r="G59" s="4"/>
      <c r="H59" s="4"/>
      <c r="I59" s="13"/>
      <c r="J59" s="13"/>
      <c r="K59" s="13"/>
      <c r="L59" s="13"/>
      <c r="M59" s="13"/>
      <c r="N59" s="3"/>
      <c r="O59" s="3"/>
      <c r="P59" s="3"/>
      <c r="Q59" s="3"/>
      <c r="R59" s="3"/>
      <c r="S59" s="3"/>
      <c r="T59" s="3"/>
      <c r="U59" s="3"/>
      <c r="V59" s="3"/>
      <c r="W59" s="3"/>
      <c r="X59" s="3"/>
      <c r="Y59" s="3"/>
    </row>
    <row r="60" spans="1:25">
      <c r="A60" s="13"/>
      <c r="B60" s="13" t="s">
        <v>29</v>
      </c>
      <c r="C60" s="13"/>
      <c r="D60" s="13"/>
      <c r="E60" s="13"/>
      <c r="F60" s="13"/>
      <c r="G60" s="13"/>
      <c r="H60" s="13"/>
      <c r="I60" s="13"/>
      <c r="J60" s="13"/>
      <c r="K60" s="13"/>
      <c r="L60" s="13"/>
      <c r="M60" s="13"/>
      <c r="N60" s="3"/>
      <c r="O60" s="3"/>
      <c r="P60" s="3"/>
      <c r="Q60" s="3"/>
      <c r="R60" s="3"/>
      <c r="S60" s="3"/>
      <c r="T60" s="3"/>
      <c r="U60" s="3"/>
      <c r="V60" s="3"/>
      <c r="W60" s="3"/>
      <c r="X60" s="3"/>
      <c r="Y60" s="3"/>
    </row>
    <row r="61" spans="1:25">
      <c r="A61" s="13"/>
      <c r="B61" s="162"/>
      <c r="C61" s="163"/>
      <c r="D61" s="163"/>
      <c r="E61" s="163"/>
      <c r="F61" s="163"/>
      <c r="G61" s="163"/>
      <c r="H61" s="163"/>
      <c r="I61" s="163"/>
      <c r="J61" s="163"/>
      <c r="K61" s="163"/>
      <c r="L61" s="163"/>
      <c r="M61" s="164"/>
      <c r="N61" s="3"/>
      <c r="O61" s="3"/>
      <c r="P61" s="3"/>
      <c r="Q61" s="3"/>
      <c r="R61" s="3"/>
      <c r="S61" s="3"/>
      <c r="T61" s="3"/>
      <c r="U61" s="3"/>
      <c r="V61" s="3"/>
      <c r="W61" s="3"/>
      <c r="X61" s="3"/>
      <c r="Y61" s="3"/>
    </row>
    <row r="62" spans="1:25">
      <c r="A62" s="13"/>
      <c r="B62" s="165"/>
      <c r="C62" s="166"/>
      <c r="D62" s="166"/>
      <c r="E62" s="166"/>
      <c r="F62" s="166"/>
      <c r="G62" s="166"/>
      <c r="H62" s="166"/>
      <c r="I62" s="166"/>
      <c r="J62" s="166"/>
      <c r="K62" s="166"/>
      <c r="L62" s="166"/>
      <c r="M62" s="167"/>
      <c r="N62" s="3"/>
      <c r="O62" s="3"/>
      <c r="P62" s="3"/>
      <c r="Q62" s="3"/>
      <c r="R62" s="3"/>
      <c r="S62" s="3"/>
      <c r="T62" s="3"/>
      <c r="U62" s="3"/>
      <c r="V62" s="3"/>
      <c r="W62" s="3"/>
      <c r="X62" s="3"/>
      <c r="Y62" s="3"/>
    </row>
    <row r="63" spans="1:25">
      <c r="A63" s="13"/>
      <c r="B63" s="165"/>
      <c r="C63" s="166"/>
      <c r="D63" s="166"/>
      <c r="E63" s="166"/>
      <c r="F63" s="166"/>
      <c r="G63" s="166"/>
      <c r="H63" s="166"/>
      <c r="I63" s="166"/>
      <c r="J63" s="166"/>
      <c r="K63" s="166"/>
      <c r="L63" s="166"/>
      <c r="M63" s="167"/>
      <c r="N63" s="3"/>
      <c r="O63" s="3"/>
      <c r="P63" s="3"/>
      <c r="Q63" s="3"/>
      <c r="R63" s="3"/>
      <c r="S63" s="3"/>
      <c r="T63" s="3"/>
      <c r="U63" s="3"/>
      <c r="V63" s="3"/>
      <c r="W63" s="3"/>
      <c r="X63" s="3"/>
      <c r="Y63" s="3"/>
    </row>
    <row r="64" spans="1:25">
      <c r="A64" s="13"/>
      <c r="B64" s="165"/>
      <c r="C64" s="166"/>
      <c r="D64" s="166"/>
      <c r="E64" s="166"/>
      <c r="F64" s="166"/>
      <c r="G64" s="166"/>
      <c r="H64" s="166"/>
      <c r="I64" s="166"/>
      <c r="J64" s="166"/>
      <c r="K64" s="166"/>
      <c r="L64" s="166"/>
      <c r="M64" s="167"/>
      <c r="N64" s="3"/>
      <c r="O64" s="3"/>
      <c r="P64" s="3"/>
      <c r="Q64" s="3"/>
      <c r="R64" s="3"/>
      <c r="S64" s="3"/>
      <c r="T64" s="3"/>
      <c r="U64" s="3"/>
      <c r="V64" s="3"/>
      <c r="W64" s="3"/>
      <c r="X64" s="3"/>
      <c r="Y64" s="3"/>
    </row>
    <row r="65" spans="1:25">
      <c r="A65" s="13"/>
      <c r="B65" s="165"/>
      <c r="C65" s="166"/>
      <c r="D65" s="166"/>
      <c r="E65" s="166"/>
      <c r="F65" s="166"/>
      <c r="G65" s="166"/>
      <c r="H65" s="166"/>
      <c r="I65" s="166"/>
      <c r="J65" s="166"/>
      <c r="K65" s="166"/>
      <c r="L65" s="166"/>
      <c r="M65" s="167"/>
      <c r="N65" s="3"/>
      <c r="O65" s="3"/>
      <c r="P65" s="3"/>
      <c r="Q65" s="3"/>
      <c r="R65" s="3"/>
      <c r="S65" s="3"/>
      <c r="T65" s="3"/>
      <c r="U65" s="3"/>
      <c r="V65" s="3"/>
      <c r="W65" s="3"/>
      <c r="X65" s="3"/>
      <c r="Y65" s="3"/>
    </row>
    <row r="66" spans="1:25">
      <c r="A66" s="13"/>
      <c r="B66" s="165"/>
      <c r="C66" s="166"/>
      <c r="D66" s="166"/>
      <c r="E66" s="166"/>
      <c r="F66" s="166"/>
      <c r="G66" s="166"/>
      <c r="H66" s="166"/>
      <c r="I66" s="166"/>
      <c r="J66" s="166"/>
      <c r="K66" s="166"/>
      <c r="L66" s="166"/>
      <c r="M66" s="167"/>
      <c r="N66" s="3"/>
      <c r="O66" s="3"/>
      <c r="P66" s="3"/>
      <c r="Q66" s="3"/>
      <c r="R66" s="3"/>
      <c r="S66" s="3"/>
      <c r="T66" s="3"/>
      <c r="U66" s="3"/>
      <c r="V66" s="3"/>
      <c r="W66" s="3"/>
      <c r="X66" s="3"/>
      <c r="Y66" s="3"/>
    </row>
    <row r="67" spans="1:25">
      <c r="A67" s="13"/>
      <c r="B67" s="168"/>
      <c r="C67" s="169"/>
      <c r="D67" s="169"/>
      <c r="E67" s="169"/>
      <c r="F67" s="169"/>
      <c r="G67" s="169"/>
      <c r="H67" s="169"/>
      <c r="I67" s="169"/>
      <c r="J67" s="169"/>
      <c r="K67" s="169"/>
      <c r="L67" s="169"/>
      <c r="M67" s="170"/>
      <c r="N67" s="3"/>
      <c r="O67" s="3"/>
      <c r="P67" s="3"/>
      <c r="Q67" s="3"/>
      <c r="R67" s="3"/>
      <c r="S67" s="3"/>
      <c r="T67" s="3"/>
      <c r="U67" s="3"/>
      <c r="V67" s="3"/>
      <c r="W67" s="3"/>
      <c r="X67" s="3"/>
      <c r="Y67" s="3"/>
    </row>
    <row r="68" spans="1:25">
      <c r="A68" s="13"/>
      <c r="B68" s="12"/>
      <c r="C68" s="13"/>
      <c r="D68" s="13"/>
      <c r="E68" s="13"/>
      <c r="F68" s="13"/>
      <c r="G68" s="13"/>
      <c r="H68" s="13"/>
      <c r="I68" s="13"/>
      <c r="J68" s="13"/>
      <c r="K68" s="13"/>
      <c r="L68" s="13"/>
      <c r="M68" s="13"/>
      <c r="N68" s="3"/>
      <c r="O68" s="3"/>
      <c r="P68" s="3"/>
      <c r="Q68" s="3"/>
      <c r="R68" s="3"/>
      <c r="S68" s="3"/>
      <c r="T68" s="3"/>
      <c r="U68" s="3"/>
      <c r="V68" s="3"/>
      <c r="W68" s="3"/>
      <c r="X68" s="3"/>
      <c r="Y68" s="3"/>
    </row>
    <row r="69" spans="1:25">
      <c r="A69" s="14" t="s">
        <v>13</v>
      </c>
      <c r="B69" s="14" t="s">
        <v>205</v>
      </c>
      <c r="C69" s="13"/>
      <c r="D69" s="13"/>
      <c r="E69" s="13"/>
      <c r="F69" s="13"/>
      <c r="G69" s="13"/>
      <c r="H69" s="13"/>
      <c r="I69" s="13"/>
      <c r="J69" s="13"/>
      <c r="K69" s="13"/>
      <c r="L69" s="13"/>
      <c r="M69" s="13"/>
      <c r="N69" s="3"/>
      <c r="O69" s="3"/>
      <c r="P69" s="3"/>
      <c r="Q69" s="3"/>
      <c r="R69" s="3"/>
      <c r="S69" s="3"/>
      <c r="T69" s="3"/>
      <c r="U69" s="3"/>
      <c r="V69" s="3"/>
      <c r="W69" s="3"/>
      <c r="X69" s="3"/>
      <c r="Y69" s="3"/>
    </row>
    <row r="70" spans="1:25">
      <c r="A70" s="14"/>
      <c r="B70" s="100" t="s">
        <v>206</v>
      </c>
      <c r="C70" s="13"/>
      <c r="D70" s="13"/>
      <c r="E70" s="13"/>
      <c r="F70" s="13"/>
      <c r="G70" s="13"/>
      <c r="H70" s="13"/>
      <c r="I70" s="13"/>
      <c r="J70" s="13"/>
      <c r="K70" s="13"/>
      <c r="L70" s="13"/>
      <c r="M70" s="13"/>
      <c r="N70" s="3"/>
      <c r="O70" s="3"/>
      <c r="P70" s="3"/>
      <c r="Q70" s="3"/>
      <c r="R70" s="3"/>
      <c r="S70" s="3"/>
      <c r="T70" s="3"/>
      <c r="U70" s="3"/>
      <c r="V70" s="3"/>
      <c r="W70" s="3"/>
      <c r="X70" s="3"/>
      <c r="Y70" s="3"/>
    </row>
    <row r="71" spans="1:25">
      <c r="A71" s="13"/>
      <c r="B71" s="13"/>
      <c r="C71" s="13"/>
      <c r="D71" s="13"/>
      <c r="E71" s="13"/>
      <c r="F71" s="13"/>
      <c r="G71" s="13"/>
      <c r="H71" s="13"/>
      <c r="I71" s="13"/>
      <c r="J71" s="13"/>
      <c r="K71" s="13"/>
      <c r="L71" s="13"/>
      <c r="M71" s="13"/>
      <c r="N71" s="3"/>
      <c r="O71" s="3"/>
      <c r="P71" s="3"/>
      <c r="Q71" s="3"/>
      <c r="R71" s="3"/>
      <c r="S71" s="3"/>
      <c r="T71" s="3"/>
      <c r="U71" s="3"/>
      <c r="V71" s="3"/>
      <c r="W71" s="3"/>
      <c r="X71" s="3"/>
      <c r="Y71" s="3"/>
    </row>
    <row r="72" spans="1:25">
      <c r="A72" s="13"/>
      <c r="B72" s="171" t="s">
        <v>21</v>
      </c>
      <c r="C72" s="171"/>
      <c r="D72" s="171"/>
      <c r="E72" s="172" t="s">
        <v>156</v>
      </c>
      <c r="F72" s="173"/>
      <c r="G72" s="174"/>
      <c r="H72" s="27"/>
      <c r="I72" s="13"/>
      <c r="J72" s="13"/>
      <c r="K72" s="13"/>
      <c r="L72" s="13"/>
      <c r="M72" s="13"/>
      <c r="N72" s="3"/>
      <c r="O72" s="3"/>
      <c r="P72" s="3"/>
      <c r="Q72" s="3"/>
      <c r="R72" s="3"/>
      <c r="S72" s="3"/>
      <c r="T72" s="3"/>
      <c r="U72" s="3"/>
      <c r="V72" s="3"/>
      <c r="W72" s="3"/>
      <c r="X72" s="3"/>
      <c r="Y72" s="3"/>
    </row>
    <row r="73" spans="1:25">
      <c r="A73" s="13"/>
      <c r="B73" s="171"/>
      <c r="C73" s="171"/>
      <c r="D73" s="171"/>
      <c r="E73" s="63" t="s">
        <v>8</v>
      </c>
      <c r="F73" s="63" t="s">
        <v>9</v>
      </c>
      <c r="G73" s="63" t="s">
        <v>10</v>
      </c>
      <c r="H73" s="27"/>
      <c r="I73" s="13"/>
      <c r="J73" s="13"/>
      <c r="K73" s="13"/>
      <c r="L73" s="13"/>
      <c r="M73" s="13"/>
      <c r="N73" s="3"/>
      <c r="O73" s="3"/>
      <c r="P73" s="3"/>
      <c r="Q73" s="3"/>
      <c r="R73" s="3"/>
      <c r="S73" s="3"/>
      <c r="T73" s="3"/>
      <c r="U73" s="3"/>
      <c r="V73" s="3"/>
      <c r="W73" s="3"/>
      <c r="X73" s="3"/>
      <c r="Y73" s="3"/>
    </row>
    <row r="74" spans="1:25" ht="48" customHeight="1">
      <c r="A74" s="13"/>
      <c r="B74" s="159" t="s">
        <v>18</v>
      </c>
      <c r="C74" s="159"/>
      <c r="D74" s="63" t="s">
        <v>8</v>
      </c>
      <c r="E74" s="86" t="str">
        <f>IF(COUNTIFS(D58,"hoch",E28,"hoch")&gt;0,"Hitze","")&amp;" "&amp;IF(COUNTIFS(F58,"hoch",F28,"hoch")&gt;0,"Starkregen","")&amp;" "&amp;IF(COUNTIFS(H58,"hoch",G28,"hoch")&gt;0,"Über-schwemmung","")&amp;" "&amp;IF(COUNTIFS(J58,"hoch",H28,"hoch")&gt;0,"Dürre","")&amp;" "&amp;IF(COUNTIFS(L58,"hoch",I28,"hoch")&gt;0,"Sturm","")&amp;" "&amp;IF(COUNTIFS(M58,"hoch",J28,"hoch")&gt;0,"weitere Klimagefahr","")</f>
        <v xml:space="preserve">     </v>
      </c>
      <c r="F74" s="86" t="str">
        <f>IF(COUNTIFS(D58,"mittel",E28,"hoch")&gt;0,"Hitze","")&amp;" "&amp;IF(COUNTIFS(F58,"mittel",F28,"hoch")&gt;0,"Starkregen","")&amp;" "&amp;IF(COUNTIFS(H58,"mittel",G28,"hoch")&gt;0,"Über-schwemmung","")&amp;" "&amp;IF(COUNTIFS(J58,"mittel",H28,"hoch")&gt;0,"Dürre","")&amp;" "&amp;IF(COUNTIFS(L58,"mittel",I28,"hoch")&gt;0,"Sturm","")&amp;" "&amp;IF(COUNTIFS(M58,"mittel",J28,"hoch")&gt;0,"weitere Klimagefahr","")</f>
        <v xml:space="preserve">     </v>
      </c>
      <c r="G74" s="87" t="str">
        <f>IF(COUNTIFS(D58,"niedrig",E28,"hoch")&gt;0,"Hitze","")&amp;" "&amp;IF(COUNTIFS(F58,"niedrig",F28,"hoch")&gt;0,"Starkregen","")&amp;" "&amp;IF(COUNTIFS(H58,"niedrig",G28,"hoch")&gt;0,"Über-schwemmung","")&amp;" "&amp;IF(COUNTIFS(J58,"niedrig",H28,"hoch")&gt;0,"Dürre","")&amp;" "&amp;IF(COUNTIFS(L58,"niedrig",I28,"hoch")&gt;0,"Sturm","")&amp;" "&amp;IF(COUNTIFS(M58,"niedrig",J28,"hoch")&gt;0,"weitere Klimagefahr","")</f>
        <v xml:space="preserve">     </v>
      </c>
      <c r="H74" s="27"/>
      <c r="I74" s="13"/>
      <c r="J74" s="13"/>
      <c r="K74" s="13"/>
      <c r="L74" s="13"/>
      <c r="M74" s="13"/>
      <c r="N74" s="3"/>
      <c r="O74" s="3"/>
      <c r="P74" s="3"/>
      <c r="Q74" s="3"/>
      <c r="R74" s="3"/>
      <c r="S74" s="3"/>
      <c r="T74" s="3"/>
      <c r="U74" s="3"/>
      <c r="V74" s="3"/>
      <c r="W74" s="3"/>
      <c r="X74" s="3"/>
      <c r="Y74" s="3"/>
    </row>
    <row r="75" spans="1:25" ht="45.75" customHeight="1">
      <c r="A75" s="13"/>
      <c r="B75" s="159"/>
      <c r="C75" s="159"/>
      <c r="D75" s="63" t="s">
        <v>11</v>
      </c>
      <c r="E75" s="86" t="str">
        <f>IF(COUNTIFS(D58,"hoch",E28,"mittel")&gt;0,"Hitze","")&amp;" "&amp;IF(COUNTIFS(F58,"hoch",F28,"mittel")&gt;0,"Starkregen","")&amp;" "&amp;IF(COUNTIFS(H58,"hoch",G28,"mittel")&gt;0,"Über-schwemmung","")&amp;" "&amp;IF(COUNTIFS(J58,"hoch",H28,"mittel")&gt;0,"Dürre","")&amp;" "&amp;IF(COUNTIFS(L58,"hoch",I28,"mittel")&gt;0,"Sturm","")&amp;" "&amp;IF(COUNTIFS(M58,"hoch",J28,"mittel")&gt;0,"weitere Klimagefahr","")</f>
        <v xml:space="preserve">     </v>
      </c>
      <c r="F75" s="87" t="str">
        <f>IF(COUNTIFS(D58,"mittel",E28,"mittel")&gt;0,"Hitze","")&amp;" "&amp;IF(COUNTIFS(F58,"mittel",F28,"mittel")&gt;0,"Starkregen","")&amp;" "&amp;IF(COUNTIFS(H58,"mittel",G28,"mittel")&gt;0,"Über-schwemmung","")&amp;" "&amp;IF(COUNTIFS(J58,"mittel",H28,"mittel")&gt;0,"Dürre","")&amp;" "&amp;IF(COUNTIFS(L58,"mittel",I28,"mittel")&gt;0,"Sturm","")&amp;" "&amp;IF(COUNTIFS(M58,"mittel",J28,"mittel")&gt;0,"weitere Klimagefahr","")</f>
        <v xml:space="preserve">     </v>
      </c>
      <c r="G75" s="88" t="str">
        <f>IF(COUNTIFS(D58,"niedrig",E28,"mittel")&gt;0,"Hitze","")&amp;" "&amp;IF(COUNTIFS(F58,"niedrig",F28,"mittel")&gt;0,"Starkregen","")&amp;" "&amp;IF(COUNTIFS(H58,"niedrig",G28,"mittel")&gt;0,"Über-schwemmung","")&amp;" "&amp;IF(COUNTIFS(J58,"niedrig",H28,"mittel")&gt;0,"Dürre","")&amp;" "&amp;IF(COUNTIFS(L58,"niedrig",I28,"mittel")&gt;0,"Sturm","")&amp;" "&amp;IF(COUNTIFS(M58,"niedrig",J28,"mittel")&gt;0,"weitere Klimagefahr","")</f>
        <v xml:space="preserve">     </v>
      </c>
      <c r="H75" s="27"/>
      <c r="I75" s="13"/>
      <c r="J75" s="13"/>
      <c r="K75" s="13"/>
      <c r="L75" s="13"/>
      <c r="M75" s="13"/>
      <c r="N75" s="3"/>
      <c r="O75" s="3"/>
      <c r="P75" s="3"/>
      <c r="Q75" s="3"/>
      <c r="R75" s="3"/>
      <c r="S75" s="3"/>
      <c r="T75" s="3"/>
      <c r="U75" s="3"/>
      <c r="V75" s="3"/>
      <c r="W75" s="3"/>
      <c r="X75" s="3"/>
      <c r="Y75" s="3"/>
    </row>
    <row r="76" spans="1:25" ht="54.75" customHeight="1">
      <c r="A76" s="13"/>
      <c r="B76" s="159"/>
      <c r="C76" s="159"/>
      <c r="D76" s="63" t="s">
        <v>10</v>
      </c>
      <c r="E76" s="87" t="str">
        <f>IF(COUNTIFS(D58,"hoch",E28,"niedrig")&gt;0,"Hitze","")&amp;" "&amp;IF(COUNTIFS(F58,"hoch",F28,"niedrig")&gt;0,"Starkregen","")&amp;" "&amp;IF(COUNTIFS(H58,"hoch",G28,"niedrig")&gt;0,"Über-schwemmung","")&amp;" "&amp;IF(COUNTIFS(J58,"hoch",H28,"niedrig")&gt;0,"Dürre","")&amp;" "&amp;IF(COUNTIFS(L58,"hoch",I28,"niedrig")&gt;0,"Sturm","")&amp;" "&amp;IF(COUNTIFS(M58,"hoch",J28,"niedrig")&gt;0,"weitere Klimagefahr","")</f>
        <v xml:space="preserve">     </v>
      </c>
      <c r="F76" s="88" t="str">
        <f>IF(COUNTIFS(D58,"mittel",E28,"niedrig")&gt;0,"Hitze","")&amp;" "&amp;IF(COUNTIFS(F58,"mittel",F28,"niedrig")&gt;0,"Starkregen","")&amp;" "&amp;IF(COUNTIFS(H58,"mittel",G28,"niedrig")&gt;0,"Über-schwemmung","")&amp;" "&amp;IF(COUNTIFS(J58,"mittel",H28,"niedrig")&gt;0,"Dürre","")&amp;" "&amp;IF(COUNTIFS(L58,"mittel",I28,"niedrig")&gt;0,"Sturm","")&amp;" "&amp;IF(COUNTIFS(M58,"mittel",J28,"niedrig")&gt;0,"weitere Klimagefahr","")</f>
        <v xml:space="preserve">     </v>
      </c>
      <c r="G76" s="88" t="str">
        <f>IF(COUNTIFS(D58,"niedrig",E28,"niedrig")&gt;0,"Hitze","")&amp;" "&amp;IF(COUNTIFS(F58,"niedrig",F28,"niedrig")&gt;0,"Starkregen","")&amp;" "&amp;IF(COUNTIFS(H58,"niedrig",G28,"niedrig")&gt;0,"Über-schwemmung","")&amp;" "&amp;IF(COUNTIFS(J58,"niedrig",H28,"niedrig")&gt;0,"Dürre","")&amp;" "&amp;IF(COUNTIFS(L58,"niedrig",I28,"niedrig")&gt;0,"Sturm","")&amp;" "&amp;IF(COUNTIFS(M58,"niedrig",J28,"niedrig")&gt;0,"weitere Klimagefahr","")</f>
        <v xml:space="preserve">     </v>
      </c>
      <c r="H76" s="27"/>
      <c r="I76" s="13"/>
      <c r="J76" s="13"/>
      <c r="K76" s="13"/>
      <c r="L76" s="13"/>
      <c r="M76" s="13"/>
      <c r="N76" s="3"/>
      <c r="O76" s="3"/>
      <c r="P76" s="3"/>
      <c r="Q76" s="3"/>
      <c r="R76" s="3"/>
      <c r="S76" s="3"/>
      <c r="T76" s="3"/>
      <c r="U76" s="3"/>
      <c r="V76" s="3"/>
      <c r="W76" s="3"/>
      <c r="X76" s="3"/>
      <c r="Y76" s="3"/>
    </row>
    <row r="77" spans="1:25" ht="21.75" customHeight="1">
      <c r="A77" s="13"/>
      <c r="B77" s="13"/>
      <c r="C77" s="13"/>
      <c r="D77" s="13"/>
      <c r="E77" s="13"/>
      <c r="F77" s="13"/>
      <c r="G77" s="13"/>
      <c r="H77" s="13"/>
      <c r="I77" s="13"/>
      <c r="J77" s="13"/>
      <c r="K77" s="13"/>
      <c r="L77" s="13"/>
      <c r="M77" s="13"/>
      <c r="N77" s="3"/>
      <c r="O77" s="3"/>
      <c r="P77" s="3"/>
      <c r="Q77" s="3"/>
      <c r="R77" s="3"/>
      <c r="S77" s="3"/>
      <c r="T77" s="3"/>
      <c r="U77" s="3"/>
      <c r="V77" s="3"/>
      <c r="W77" s="3"/>
      <c r="X77" s="3"/>
      <c r="Y77" s="3"/>
    </row>
    <row r="78" spans="1:25" ht="45" customHeight="1">
      <c r="A78" s="13"/>
      <c r="B78" s="158" t="s">
        <v>198</v>
      </c>
      <c r="C78" s="158"/>
      <c r="D78" s="158"/>
      <c r="E78" s="158"/>
      <c r="F78" s="158"/>
      <c r="G78" s="158"/>
      <c r="H78" s="158"/>
      <c r="I78" s="158"/>
      <c r="J78" s="158"/>
      <c r="K78" s="28"/>
      <c r="L78" s="28"/>
      <c r="M78" s="28"/>
      <c r="N78" s="3"/>
      <c r="O78" s="3"/>
      <c r="P78" s="3"/>
      <c r="Q78" s="3"/>
      <c r="R78" s="3"/>
      <c r="S78" s="3"/>
      <c r="T78" s="3"/>
      <c r="U78" s="3"/>
      <c r="V78" s="3"/>
      <c r="W78" s="3"/>
      <c r="X78" s="3"/>
      <c r="Y78" s="3"/>
    </row>
    <row r="79" spans="1:25" hidden="1">
      <c r="A79" s="5"/>
      <c r="B79" s="3"/>
      <c r="C79" s="3"/>
      <c r="D79" s="3"/>
      <c r="E79" s="3"/>
      <c r="F79" s="3"/>
      <c r="G79" s="3"/>
      <c r="H79" s="3"/>
      <c r="I79" s="3"/>
      <c r="J79" s="3"/>
      <c r="K79" s="3"/>
      <c r="L79" s="3"/>
      <c r="M79" s="3"/>
      <c r="N79" s="3"/>
      <c r="O79" s="3"/>
      <c r="P79" s="3"/>
      <c r="Q79" s="3"/>
      <c r="R79" s="3"/>
      <c r="S79" s="3"/>
      <c r="T79" s="3"/>
      <c r="U79" s="3"/>
      <c r="V79" s="3"/>
      <c r="W79" s="3"/>
      <c r="X79" s="3"/>
      <c r="Y79" s="3"/>
    </row>
    <row r="80" spans="1:25" ht="28.5" hidden="1" customHeight="1">
      <c r="A80" s="5"/>
      <c r="B80" s="3"/>
      <c r="C80" s="3"/>
      <c r="D80" s="3"/>
      <c r="E80" s="3"/>
      <c r="F80" s="3"/>
      <c r="G80" s="3"/>
      <c r="H80" s="3"/>
      <c r="I80" s="3"/>
      <c r="J80" s="3"/>
      <c r="K80" s="3"/>
      <c r="L80" s="3"/>
      <c r="M80" s="3"/>
      <c r="N80" s="3"/>
      <c r="O80" s="3"/>
      <c r="P80" s="3"/>
      <c r="Q80" s="3"/>
      <c r="R80" s="3"/>
      <c r="S80" s="3"/>
      <c r="T80" s="3"/>
      <c r="U80" s="3"/>
      <c r="V80" s="3"/>
      <c r="W80" s="3"/>
      <c r="X80" s="3"/>
      <c r="Y80" s="3"/>
    </row>
    <row r="81" spans="1:25" hidden="1">
      <c r="A81" s="5"/>
      <c r="B81" s="3"/>
      <c r="C81" s="3"/>
      <c r="D81" s="3"/>
      <c r="E81" s="3"/>
      <c r="F81" s="3"/>
      <c r="G81" s="3"/>
      <c r="H81" s="3"/>
      <c r="I81" s="3"/>
      <c r="J81" s="3"/>
      <c r="K81" s="3"/>
      <c r="L81" s="3"/>
      <c r="M81" s="3"/>
      <c r="N81" s="3"/>
      <c r="O81" s="3"/>
      <c r="P81" s="3"/>
      <c r="Q81" s="3"/>
      <c r="R81" s="3"/>
      <c r="S81" s="3"/>
      <c r="T81" s="3"/>
      <c r="U81" s="3"/>
      <c r="V81" s="3"/>
      <c r="W81" s="3"/>
      <c r="X81" s="3"/>
      <c r="Y81" s="3"/>
    </row>
    <row r="82" spans="1:25" hidden="1">
      <c r="A82" s="5"/>
      <c r="B82" s="3"/>
      <c r="C82" s="3"/>
      <c r="D82" s="3"/>
      <c r="E82" s="3"/>
      <c r="F82" s="3"/>
      <c r="G82" s="3"/>
      <c r="H82" s="3"/>
      <c r="I82" s="3"/>
      <c r="J82" s="3"/>
      <c r="K82" s="3"/>
      <c r="L82" s="3"/>
      <c r="M82" s="3"/>
      <c r="N82" s="3"/>
      <c r="O82" s="3"/>
      <c r="P82" s="3"/>
      <c r="Q82" s="3"/>
      <c r="R82" s="3"/>
      <c r="S82" s="3"/>
      <c r="T82" s="3"/>
      <c r="U82" s="3"/>
      <c r="V82" s="3"/>
      <c r="W82" s="3"/>
      <c r="X82" s="3"/>
      <c r="Y82" s="3"/>
    </row>
    <row r="83" spans="1:25" hidden="1">
      <c r="A83" s="5"/>
      <c r="B83" s="3"/>
      <c r="C83" s="3"/>
      <c r="D83" s="3"/>
      <c r="E83" s="3"/>
      <c r="F83" s="3"/>
      <c r="G83" s="3"/>
      <c r="H83" s="3"/>
      <c r="I83" s="3"/>
      <c r="J83" s="3"/>
      <c r="K83" s="3"/>
      <c r="L83" s="3"/>
      <c r="M83" s="3"/>
      <c r="N83" s="3"/>
      <c r="O83" s="3"/>
      <c r="P83" s="3"/>
      <c r="Q83" s="3"/>
      <c r="R83" s="3"/>
      <c r="S83" s="3"/>
      <c r="T83" s="3"/>
      <c r="U83" s="3"/>
      <c r="V83" s="3"/>
      <c r="W83" s="3"/>
      <c r="X83" s="3"/>
      <c r="Y83" s="3"/>
    </row>
    <row r="84" spans="1:25" hidden="1">
      <c r="A84" s="5"/>
      <c r="B84" s="3"/>
      <c r="C84" s="3"/>
      <c r="D84" s="3"/>
      <c r="E84" s="3"/>
      <c r="F84" s="3"/>
      <c r="G84" s="3"/>
      <c r="H84" s="3"/>
      <c r="I84" s="3"/>
      <c r="J84" s="3"/>
      <c r="K84" s="3"/>
      <c r="L84" s="3"/>
      <c r="M84" s="3"/>
      <c r="N84" s="3"/>
      <c r="O84" s="3"/>
      <c r="P84" s="3"/>
      <c r="Q84" s="3"/>
      <c r="R84" s="3"/>
      <c r="S84" s="3"/>
      <c r="T84" s="3"/>
      <c r="U84" s="3"/>
      <c r="V84" s="3"/>
      <c r="W84" s="3"/>
      <c r="X84" s="3"/>
      <c r="Y84" s="3"/>
    </row>
    <row r="85" spans="1:25" hidden="1">
      <c r="A85" s="5"/>
      <c r="B85" s="3"/>
      <c r="C85" s="3"/>
      <c r="D85" s="3"/>
      <c r="E85" s="3"/>
      <c r="F85" s="3"/>
      <c r="G85" s="3"/>
      <c r="H85" s="3"/>
      <c r="I85" s="3"/>
      <c r="J85" s="3"/>
      <c r="K85" s="3"/>
      <c r="L85" s="3"/>
      <c r="M85" s="3"/>
      <c r="N85" s="3"/>
      <c r="O85" s="3"/>
      <c r="P85" s="3"/>
      <c r="Q85" s="3"/>
      <c r="R85" s="3"/>
      <c r="S85" s="3"/>
      <c r="T85" s="3"/>
      <c r="U85" s="3"/>
      <c r="V85" s="3"/>
      <c r="W85" s="3"/>
      <c r="X85" s="3"/>
      <c r="Y85" s="3"/>
    </row>
    <row r="86" spans="1:25" hidden="1">
      <c r="A86" s="5"/>
      <c r="B86" s="3"/>
      <c r="C86" s="3"/>
      <c r="D86" s="3"/>
      <c r="E86" s="3"/>
      <c r="F86" s="3"/>
      <c r="G86" s="3"/>
      <c r="H86" s="3"/>
      <c r="I86" s="3"/>
      <c r="J86" s="3"/>
      <c r="K86" s="3"/>
      <c r="L86" s="3"/>
      <c r="M86" s="3"/>
      <c r="N86" s="3"/>
      <c r="O86" s="3"/>
      <c r="P86" s="3"/>
      <c r="Q86" s="3"/>
      <c r="R86" s="3"/>
      <c r="S86" s="3"/>
      <c r="T86" s="3"/>
      <c r="U86" s="3"/>
      <c r="V86" s="3"/>
      <c r="W86" s="3"/>
      <c r="X86" s="3"/>
      <c r="Y86" s="3"/>
    </row>
    <row r="87" spans="1:25" hidden="1">
      <c r="A87" s="5"/>
      <c r="B87" s="3"/>
      <c r="C87" s="3"/>
      <c r="D87" s="3"/>
      <c r="E87" s="3"/>
      <c r="F87" s="3"/>
      <c r="G87" s="3"/>
      <c r="H87" s="3"/>
      <c r="I87" s="3"/>
      <c r="J87" s="3"/>
      <c r="K87" s="3"/>
      <c r="L87" s="3"/>
      <c r="M87" s="3"/>
      <c r="N87" s="3"/>
      <c r="O87" s="3"/>
      <c r="P87" s="3"/>
      <c r="Q87" s="3"/>
      <c r="R87" s="3"/>
      <c r="S87" s="3"/>
      <c r="T87" s="3"/>
      <c r="U87" s="3"/>
      <c r="V87" s="3"/>
      <c r="W87" s="3"/>
      <c r="X87" s="3"/>
      <c r="Y87" s="3"/>
    </row>
    <row r="88" spans="1:25" hidden="1">
      <c r="A88" s="5"/>
      <c r="B88" s="3"/>
      <c r="C88" s="3"/>
      <c r="D88" s="3"/>
      <c r="E88" s="3"/>
      <c r="F88" s="3"/>
      <c r="G88" s="3"/>
      <c r="H88" s="3"/>
      <c r="I88" s="3"/>
      <c r="J88" s="3"/>
      <c r="K88" s="3"/>
      <c r="L88" s="3"/>
      <c r="M88" s="3"/>
      <c r="N88" s="3"/>
      <c r="O88" s="3"/>
      <c r="P88" s="3"/>
      <c r="Q88" s="3"/>
      <c r="R88" s="3"/>
      <c r="S88" s="3"/>
      <c r="T88" s="3"/>
      <c r="U88" s="3"/>
      <c r="V88" s="3"/>
      <c r="W88" s="3"/>
      <c r="X88" s="3"/>
      <c r="Y88" s="3"/>
    </row>
    <row r="89" spans="1:25" hidden="1">
      <c r="A89" s="5"/>
      <c r="B89" s="3"/>
      <c r="C89" s="3"/>
      <c r="D89" s="3"/>
      <c r="E89" s="3"/>
      <c r="F89" s="3"/>
      <c r="G89" s="3"/>
      <c r="H89" s="3"/>
      <c r="I89" s="3"/>
      <c r="J89" s="3"/>
      <c r="K89" s="3"/>
      <c r="L89" s="3"/>
      <c r="M89" s="3"/>
      <c r="N89" s="3"/>
      <c r="O89" s="3"/>
      <c r="P89" s="3"/>
      <c r="Q89" s="3"/>
      <c r="R89" s="3"/>
      <c r="S89" s="3"/>
      <c r="T89" s="3"/>
      <c r="U89" s="3"/>
      <c r="V89" s="3"/>
      <c r="W89" s="3"/>
      <c r="X89" s="3"/>
      <c r="Y89" s="3"/>
    </row>
    <row r="90" spans="1:25" hidden="1">
      <c r="A90" s="5"/>
      <c r="B90" s="3"/>
      <c r="C90" s="3"/>
      <c r="D90" s="3"/>
      <c r="E90" s="3"/>
      <c r="F90" s="3"/>
      <c r="G90" s="3"/>
      <c r="H90" s="3"/>
      <c r="I90" s="3"/>
      <c r="J90" s="3"/>
      <c r="K90" s="3"/>
      <c r="L90" s="3"/>
      <c r="M90" s="3"/>
      <c r="N90" s="3"/>
      <c r="O90" s="3"/>
      <c r="P90" s="3"/>
      <c r="Q90" s="3"/>
      <c r="R90" s="3"/>
      <c r="S90" s="3"/>
      <c r="T90" s="3"/>
      <c r="U90" s="3"/>
      <c r="V90" s="3"/>
      <c r="W90" s="3"/>
      <c r="X90" s="3"/>
      <c r="Y90" s="3"/>
    </row>
    <row r="91" spans="1:25" hidden="1">
      <c r="A91" s="5"/>
      <c r="B91" s="3"/>
      <c r="C91" s="3"/>
      <c r="D91" s="3"/>
      <c r="E91" s="3"/>
      <c r="F91" s="3"/>
      <c r="G91" s="3"/>
      <c r="H91" s="3"/>
      <c r="I91" s="3"/>
      <c r="J91" s="3"/>
      <c r="K91" s="3"/>
      <c r="L91" s="3"/>
      <c r="M91" s="3"/>
      <c r="N91" s="3"/>
      <c r="O91" s="3"/>
      <c r="P91" s="3"/>
      <c r="Q91" s="3"/>
      <c r="R91" s="3"/>
      <c r="S91" s="3"/>
      <c r="T91" s="3"/>
      <c r="U91" s="3"/>
      <c r="V91" s="3"/>
      <c r="W91" s="3"/>
      <c r="X91" s="3"/>
      <c r="Y91" s="3"/>
    </row>
    <row r="92" spans="1:25" hidden="1">
      <c r="A92" s="5"/>
      <c r="B92" s="3"/>
      <c r="C92" s="3"/>
      <c r="D92" s="3"/>
      <c r="E92" s="3"/>
      <c r="F92" s="3"/>
      <c r="G92" s="3"/>
      <c r="H92" s="3"/>
      <c r="I92" s="3"/>
      <c r="J92" s="3"/>
      <c r="K92" s="3"/>
      <c r="L92" s="3"/>
      <c r="M92" s="3"/>
      <c r="N92" s="3"/>
      <c r="O92" s="3"/>
      <c r="P92" s="3"/>
      <c r="Q92" s="3"/>
      <c r="R92" s="3"/>
      <c r="S92" s="3"/>
      <c r="T92" s="3"/>
      <c r="U92" s="3"/>
      <c r="V92" s="3"/>
      <c r="W92" s="3"/>
      <c r="X92" s="3"/>
      <c r="Y92" s="3"/>
    </row>
    <row r="93" spans="1:25" hidden="1">
      <c r="A93" s="5"/>
      <c r="B93" s="3"/>
      <c r="C93" s="3"/>
      <c r="D93" s="3"/>
      <c r="E93" s="3"/>
      <c r="F93" s="3"/>
      <c r="G93" s="3"/>
      <c r="H93" s="3"/>
      <c r="I93" s="3"/>
      <c r="J93" s="3"/>
      <c r="K93" s="3"/>
      <c r="L93" s="3"/>
      <c r="M93" s="3"/>
      <c r="N93" s="3"/>
      <c r="O93" s="3"/>
      <c r="P93" s="3"/>
      <c r="Q93" s="3"/>
      <c r="R93" s="3"/>
      <c r="S93" s="3"/>
      <c r="T93" s="3"/>
      <c r="U93" s="3"/>
      <c r="V93" s="3"/>
      <c r="W93" s="3"/>
      <c r="X93" s="3"/>
      <c r="Y93" s="3"/>
    </row>
    <row r="94" spans="1:25" hidden="1">
      <c r="A94" s="5"/>
      <c r="B94" s="3"/>
      <c r="C94" s="3"/>
      <c r="D94" s="3"/>
      <c r="E94" s="3"/>
      <c r="F94" s="3"/>
      <c r="G94" s="3"/>
      <c r="H94" s="3"/>
      <c r="I94" s="3"/>
      <c r="J94" s="3"/>
      <c r="K94" s="3"/>
      <c r="L94" s="3"/>
      <c r="M94" s="3"/>
      <c r="N94" s="3"/>
      <c r="O94" s="3"/>
      <c r="P94" s="3"/>
      <c r="Q94" s="3"/>
      <c r="R94" s="3"/>
      <c r="S94" s="3"/>
      <c r="T94" s="3"/>
      <c r="U94" s="3"/>
      <c r="V94" s="3"/>
      <c r="W94" s="3"/>
      <c r="X94" s="3"/>
      <c r="Y94" s="3"/>
    </row>
    <row r="95" spans="1:25" hidden="1">
      <c r="A95" s="5"/>
      <c r="B95" s="3"/>
      <c r="C95" s="3"/>
      <c r="D95" s="3"/>
      <c r="E95" s="3"/>
      <c r="F95" s="3"/>
      <c r="G95" s="3"/>
      <c r="H95" s="3"/>
      <c r="I95" s="3"/>
      <c r="J95" s="3"/>
      <c r="K95" s="3"/>
      <c r="L95" s="3"/>
      <c r="M95" s="3"/>
      <c r="N95" s="3"/>
      <c r="O95" s="3"/>
      <c r="P95" s="3"/>
      <c r="Q95" s="3"/>
      <c r="R95" s="3"/>
      <c r="S95" s="3"/>
      <c r="T95" s="3"/>
      <c r="U95" s="3"/>
      <c r="V95" s="3"/>
      <c r="W95" s="3"/>
      <c r="X95" s="3"/>
      <c r="Y95" s="3"/>
    </row>
    <row r="96" spans="1:25" hidden="1">
      <c r="A96" s="5"/>
      <c r="B96" s="3"/>
      <c r="C96" s="3"/>
      <c r="D96" s="3"/>
      <c r="E96" s="3"/>
      <c r="F96" s="3"/>
      <c r="G96" s="3"/>
      <c r="H96" s="3"/>
      <c r="I96" s="3"/>
      <c r="J96" s="3"/>
      <c r="K96" s="3"/>
      <c r="L96" s="3"/>
      <c r="M96" s="3"/>
      <c r="N96" s="3"/>
      <c r="O96" s="3"/>
      <c r="P96" s="3"/>
      <c r="Q96" s="3"/>
      <c r="R96" s="3"/>
      <c r="S96" s="3"/>
      <c r="T96" s="3"/>
      <c r="U96" s="3"/>
      <c r="V96" s="3"/>
      <c r="W96" s="3"/>
      <c r="X96" s="3"/>
      <c r="Y96" s="3"/>
    </row>
    <row r="97" spans="1:25" hidden="1">
      <c r="A97" s="5"/>
      <c r="B97" s="3"/>
      <c r="C97" s="3"/>
      <c r="D97" s="3"/>
      <c r="E97" s="3"/>
      <c r="F97" s="3"/>
      <c r="G97" s="3"/>
      <c r="H97" s="3"/>
      <c r="I97" s="3"/>
      <c r="J97" s="3"/>
      <c r="K97" s="3"/>
      <c r="L97" s="3"/>
      <c r="M97" s="3"/>
      <c r="N97" s="3"/>
      <c r="O97" s="3"/>
      <c r="P97" s="3"/>
      <c r="Q97" s="3"/>
      <c r="R97" s="3"/>
      <c r="S97" s="3"/>
      <c r="T97" s="3"/>
      <c r="U97" s="3"/>
      <c r="V97" s="3"/>
      <c r="W97" s="3"/>
      <c r="X97" s="3"/>
      <c r="Y97" s="3"/>
    </row>
    <row r="98" spans="1:25" hidden="1">
      <c r="A98" s="5"/>
      <c r="B98" s="3"/>
      <c r="C98" s="3"/>
      <c r="D98" s="3"/>
      <c r="E98" s="3"/>
      <c r="F98" s="3"/>
      <c r="G98" s="3"/>
      <c r="H98" s="3"/>
      <c r="I98" s="3"/>
      <c r="J98" s="3"/>
      <c r="K98" s="3"/>
      <c r="L98" s="3"/>
      <c r="M98" s="3"/>
      <c r="N98" s="3"/>
      <c r="O98" s="3"/>
      <c r="P98" s="3"/>
      <c r="Q98" s="3"/>
      <c r="R98" s="3"/>
      <c r="S98" s="3"/>
      <c r="T98" s="3"/>
      <c r="U98" s="3"/>
      <c r="V98" s="3"/>
      <c r="W98" s="3"/>
      <c r="X98" s="3"/>
      <c r="Y98" s="3"/>
    </row>
    <row r="99" spans="1:25" hidden="1">
      <c r="A99" s="5"/>
      <c r="B99" s="3"/>
      <c r="C99" s="3"/>
      <c r="D99" s="3"/>
      <c r="E99" s="3"/>
      <c r="F99" s="3"/>
      <c r="G99" s="3"/>
      <c r="H99" s="3"/>
      <c r="I99" s="3"/>
      <c r="J99" s="3"/>
      <c r="K99" s="3"/>
      <c r="L99" s="3"/>
      <c r="M99" s="3"/>
      <c r="N99" s="3"/>
      <c r="O99" s="3"/>
      <c r="P99" s="3"/>
      <c r="Q99" s="3"/>
      <c r="R99" s="3"/>
      <c r="S99" s="3"/>
      <c r="T99" s="3"/>
      <c r="U99" s="3"/>
      <c r="V99" s="3"/>
      <c r="W99" s="3"/>
      <c r="X99" s="3"/>
      <c r="Y99" s="3"/>
    </row>
    <row r="100" spans="1:25" hidden="1">
      <c r="A100" s="5"/>
      <c r="B100" s="3"/>
      <c r="C100" s="3"/>
      <c r="D100" s="3"/>
      <c r="E100" s="3"/>
      <c r="F100" s="3"/>
      <c r="G100" s="3"/>
      <c r="H100" s="3"/>
      <c r="I100" s="3"/>
      <c r="J100" s="3"/>
      <c r="K100" s="3"/>
      <c r="L100" s="3"/>
      <c r="M100" s="3"/>
      <c r="N100" s="3"/>
      <c r="O100" s="3"/>
      <c r="P100" s="3"/>
      <c r="Q100" s="3"/>
      <c r="R100" s="3"/>
      <c r="S100" s="3"/>
      <c r="T100" s="3"/>
      <c r="U100" s="3"/>
      <c r="V100" s="3"/>
      <c r="W100" s="3"/>
      <c r="X100" s="3"/>
      <c r="Y100" s="3"/>
    </row>
    <row r="101" spans="1:25" hidden="1">
      <c r="A101" s="5"/>
      <c r="B101" s="3"/>
      <c r="C101" s="3"/>
      <c r="D101" s="3"/>
      <c r="E101" s="3"/>
      <c r="F101" s="3"/>
      <c r="G101" s="3"/>
      <c r="H101" s="3"/>
      <c r="I101" s="3"/>
      <c r="J101" s="3"/>
      <c r="K101" s="3"/>
      <c r="L101" s="3"/>
      <c r="M101" s="3"/>
      <c r="N101" s="3"/>
      <c r="O101" s="3"/>
      <c r="P101" s="3"/>
      <c r="Q101" s="3"/>
      <c r="R101" s="3"/>
      <c r="S101" s="3"/>
      <c r="T101" s="3"/>
      <c r="U101" s="3"/>
      <c r="V101" s="3"/>
      <c r="W101" s="3"/>
      <c r="X101" s="3"/>
      <c r="Y101" s="3"/>
    </row>
    <row r="102" spans="1:25" hidden="1">
      <c r="A102" s="5"/>
      <c r="B102" s="3"/>
      <c r="C102" s="3"/>
      <c r="D102" s="3"/>
      <c r="E102" s="3"/>
      <c r="F102" s="3"/>
      <c r="G102" s="3"/>
      <c r="H102" s="3"/>
      <c r="I102" s="3"/>
      <c r="J102" s="3"/>
      <c r="K102" s="3"/>
      <c r="L102" s="3"/>
      <c r="M102" s="3"/>
      <c r="N102" s="3"/>
      <c r="O102" s="3"/>
      <c r="P102" s="3"/>
      <c r="Q102" s="3"/>
      <c r="R102" s="3"/>
      <c r="S102" s="3"/>
      <c r="T102" s="3"/>
      <c r="U102" s="3"/>
      <c r="V102" s="3"/>
      <c r="W102" s="3"/>
      <c r="X102" s="3"/>
      <c r="Y102" s="3"/>
    </row>
    <row r="103" spans="1:25" hidden="1">
      <c r="A103" s="5"/>
      <c r="B103" s="3"/>
      <c r="C103" s="3"/>
      <c r="D103" s="3"/>
      <c r="E103" s="3"/>
      <c r="F103" s="3"/>
      <c r="G103" s="3"/>
      <c r="H103" s="3"/>
      <c r="I103" s="3"/>
      <c r="J103" s="3"/>
      <c r="K103" s="3"/>
      <c r="L103" s="3"/>
      <c r="M103" s="3"/>
      <c r="N103" s="3"/>
      <c r="O103" s="3"/>
      <c r="P103" s="3"/>
      <c r="Q103" s="3"/>
      <c r="R103" s="3"/>
      <c r="S103" s="3"/>
      <c r="T103" s="3"/>
      <c r="U103" s="3"/>
      <c r="V103" s="3"/>
      <c r="W103" s="3"/>
      <c r="X103" s="3"/>
      <c r="Y103" s="3"/>
    </row>
    <row r="104" spans="1:25" hidden="1">
      <c r="A104" s="5"/>
      <c r="B104" s="3"/>
      <c r="C104" s="3"/>
      <c r="D104" s="3"/>
      <c r="E104" s="3"/>
      <c r="F104" s="3"/>
      <c r="G104" s="3"/>
      <c r="H104" s="3"/>
      <c r="I104" s="3"/>
      <c r="J104" s="3"/>
      <c r="K104" s="3"/>
      <c r="L104" s="3"/>
      <c r="M104" s="3"/>
      <c r="N104" s="3"/>
      <c r="O104" s="3"/>
      <c r="P104" s="3"/>
      <c r="Q104" s="3"/>
      <c r="R104" s="3"/>
      <c r="S104" s="3"/>
      <c r="T104" s="3"/>
      <c r="U104" s="3"/>
      <c r="V104" s="3"/>
      <c r="W104" s="3"/>
      <c r="X104" s="3"/>
      <c r="Y104" s="3"/>
    </row>
    <row r="105" spans="1:25" hidden="1">
      <c r="A105" s="5"/>
      <c r="B105" s="3"/>
      <c r="C105" s="3"/>
      <c r="D105" s="3"/>
      <c r="E105" s="3"/>
      <c r="F105" s="3"/>
      <c r="G105" s="3"/>
      <c r="H105" s="3"/>
      <c r="I105" s="3"/>
      <c r="J105" s="3"/>
      <c r="K105" s="3"/>
      <c r="L105" s="3"/>
      <c r="M105" s="3"/>
      <c r="N105" s="3"/>
      <c r="O105" s="3"/>
      <c r="P105" s="3"/>
      <c r="Q105" s="3"/>
      <c r="R105" s="3"/>
      <c r="S105" s="3"/>
      <c r="T105" s="3"/>
      <c r="U105" s="3"/>
      <c r="V105" s="3"/>
      <c r="W105" s="3"/>
      <c r="X105" s="3"/>
      <c r="Y105" s="3"/>
    </row>
    <row r="106" spans="1:25" hidden="1">
      <c r="A106" s="5"/>
      <c r="B106" s="3"/>
      <c r="C106" s="3"/>
      <c r="D106" s="3"/>
      <c r="E106" s="3"/>
      <c r="F106" s="3"/>
      <c r="G106" s="3"/>
      <c r="H106" s="3"/>
      <c r="I106" s="3"/>
      <c r="J106" s="3"/>
      <c r="K106" s="3"/>
      <c r="L106" s="3"/>
      <c r="M106" s="3"/>
      <c r="N106" s="3"/>
      <c r="O106" s="3"/>
      <c r="P106" s="3"/>
      <c r="Q106" s="3"/>
      <c r="R106" s="3"/>
      <c r="S106" s="3"/>
      <c r="T106" s="3"/>
      <c r="U106" s="3"/>
      <c r="V106" s="3"/>
      <c r="W106" s="3"/>
      <c r="X106" s="3"/>
      <c r="Y106" s="3"/>
    </row>
    <row r="107" spans="1:25" hidden="1">
      <c r="A107" s="5"/>
      <c r="B107" s="3"/>
      <c r="C107" s="3"/>
      <c r="D107" s="3"/>
      <c r="E107" s="3"/>
      <c r="F107" s="3"/>
      <c r="G107" s="3"/>
      <c r="H107" s="3"/>
      <c r="I107" s="3"/>
      <c r="J107" s="3"/>
      <c r="K107" s="3"/>
      <c r="L107" s="3"/>
      <c r="M107" s="3"/>
      <c r="N107" s="3"/>
      <c r="O107" s="3"/>
      <c r="P107" s="3"/>
      <c r="Q107" s="3"/>
      <c r="R107" s="3"/>
      <c r="S107" s="3"/>
      <c r="T107" s="3"/>
      <c r="U107" s="3"/>
      <c r="V107" s="3"/>
      <c r="W107" s="3"/>
      <c r="X107" s="3"/>
      <c r="Y107" s="3"/>
    </row>
    <row r="108" spans="1:25" hidden="1">
      <c r="A108" s="5"/>
      <c r="B108" s="3"/>
      <c r="C108" s="3"/>
      <c r="D108" s="3"/>
      <c r="E108" s="3"/>
      <c r="F108" s="3"/>
      <c r="G108" s="3"/>
      <c r="H108" s="3"/>
      <c r="I108" s="3"/>
      <c r="J108" s="3"/>
      <c r="K108" s="3"/>
      <c r="L108" s="3"/>
      <c r="M108" s="3"/>
      <c r="N108" s="3"/>
      <c r="O108" s="3"/>
      <c r="P108" s="3"/>
      <c r="Q108" s="3"/>
      <c r="R108" s="3"/>
      <c r="S108" s="3"/>
      <c r="T108" s="3"/>
      <c r="U108" s="3"/>
      <c r="V108" s="3"/>
      <c r="W108" s="3"/>
      <c r="X108" s="3"/>
      <c r="Y108" s="3"/>
    </row>
    <row r="109" spans="1:25" hidden="1">
      <c r="A109" s="5"/>
      <c r="B109" s="3"/>
      <c r="C109" s="3"/>
      <c r="D109" s="3"/>
      <c r="E109" s="3"/>
      <c r="F109" s="3"/>
      <c r="G109" s="3"/>
      <c r="H109" s="3"/>
      <c r="I109" s="3"/>
      <c r="J109" s="3"/>
      <c r="K109" s="3"/>
      <c r="L109" s="3"/>
      <c r="M109" s="3"/>
      <c r="N109" s="3"/>
      <c r="O109" s="3"/>
      <c r="P109" s="3"/>
      <c r="Q109" s="3"/>
      <c r="R109" s="3"/>
      <c r="S109" s="3"/>
      <c r="T109" s="3"/>
      <c r="U109" s="3"/>
      <c r="V109" s="3"/>
      <c r="W109" s="3"/>
      <c r="X109" s="3"/>
      <c r="Y109" s="3"/>
    </row>
    <row r="110" spans="1:25" hidden="1">
      <c r="A110" s="5"/>
      <c r="B110" s="3"/>
      <c r="C110" s="3"/>
      <c r="D110" s="3"/>
      <c r="E110" s="3"/>
      <c r="F110" s="3"/>
      <c r="G110" s="3"/>
      <c r="H110" s="3"/>
      <c r="I110" s="3"/>
      <c r="J110" s="3"/>
      <c r="K110" s="3"/>
      <c r="L110" s="3"/>
      <c r="M110" s="3"/>
      <c r="N110" s="3"/>
      <c r="O110" s="3"/>
      <c r="P110" s="3"/>
      <c r="Q110" s="3"/>
      <c r="R110" s="3"/>
      <c r="S110" s="3"/>
      <c r="T110" s="3"/>
      <c r="U110" s="3"/>
      <c r="V110" s="3"/>
      <c r="W110" s="3"/>
      <c r="X110" s="3"/>
      <c r="Y110" s="3"/>
    </row>
    <row r="111" spans="1:25" ht="15" hidden="1" customHeight="1">
      <c r="A111" s="5"/>
      <c r="B111" s="3"/>
      <c r="C111" s="3"/>
      <c r="D111" s="3"/>
      <c r="E111" s="3"/>
      <c r="F111" s="3"/>
      <c r="G111" s="3"/>
      <c r="H111" s="3"/>
      <c r="I111" s="3"/>
      <c r="J111" s="3"/>
      <c r="K111" s="3"/>
      <c r="L111" s="3"/>
      <c r="M111" s="3"/>
      <c r="N111" s="3"/>
      <c r="O111" s="3"/>
      <c r="P111" s="3"/>
      <c r="Q111" s="3"/>
      <c r="R111" s="3"/>
      <c r="S111" s="3"/>
      <c r="T111" s="3"/>
      <c r="U111" s="3"/>
      <c r="V111" s="3"/>
      <c r="W111" s="3"/>
      <c r="X111" s="3"/>
      <c r="Y111" s="3"/>
    </row>
    <row r="112" spans="1:25" ht="15" hidden="1" customHeight="1">
      <c r="A112" s="5"/>
      <c r="B112" s="3"/>
      <c r="C112" s="3"/>
      <c r="D112" s="3"/>
      <c r="E112" s="3"/>
      <c r="F112" s="3"/>
      <c r="G112" s="3"/>
      <c r="H112" s="3"/>
      <c r="I112" s="3"/>
      <c r="J112" s="3"/>
      <c r="K112" s="3"/>
      <c r="L112" s="3"/>
      <c r="M112" s="3"/>
      <c r="N112" s="3"/>
      <c r="O112" s="3"/>
      <c r="P112" s="3"/>
      <c r="Q112" s="3"/>
      <c r="R112" s="3"/>
      <c r="S112" s="3"/>
      <c r="T112" s="3"/>
      <c r="U112" s="3"/>
      <c r="V112" s="3"/>
      <c r="W112" s="3"/>
      <c r="X112" s="3"/>
      <c r="Y112" s="3"/>
    </row>
    <row r="113" spans="1:25" ht="15" hidden="1" customHeight="1">
      <c r="A113" s="5"/>
      <c r="B113" s="3"/>
      <c r="C113" s="3"/>
      <c r="D113" s="3"/>
      <c r="E113" s="3"/>
      <c r="F113" s="3"/>
      <c r="G113" s="3"/>
      <c r="H113" s="3"/>
      <c r="I113" s="3"/>
      <c r="J113" s="3"/>
      <c r="K113" s="3"/>
      <c r="L113" s="3"/>
      <c r="M113" s="3"/>
      <c r="N113" s="3"/>
      <c r="O113" s="3"/>
      <c r="P113" s="3"/>
      <c r="Q113" s="3"/>
      <c r="R113" s="3"/>
      <c r="S113" s="3"/>
      <c r="T113" s="3"/>
      <c r="U113" s="3"/>
      <c r="V113" s="3"/>
      <c r="W113" s="3"/>
      <c r="X113" s="3"/>
      <c r="Y113" s="3"/>
    </row>
    <row r="114" spans="1:25" ht="15" hidden="1" customHeight="1">
      <c r="A114" s="5"/>
      <c r="B114" s="3"/>
      <c r="C114" s="3"/>
      <c r="D114" s="3"/>
      <c r="E114" s="3"/>
      <c r="F114" s="3"/>
      <c r="G114" s="3"/>
      <c r="H114" s="3"/>
      <c r="I114" s="3"/>
      <c r="J114" s="3"/>
      <c r="K114" s="3"/>
      <c r="L114" s="3"/>
      <c r="M114" s="3"/>
      <c r="N114" s="3"/>
      <c r="O114" s="3"/>
      <c r="P114" s="3"/>
      <c r="Q114" s="3"/>
      <c r="R114" s="3"/>
      <c r="S114" s="3"/>
      <c r="T114" s="3"/>
      <c r="U114" s="3"/>
      <c r="V114" s="3"/>
      <c r="W114" s="3"/>
      <c r="X114" s="3"/>
      <c r="Y114" s="3"/>
    </row>
    <row r="115" spans="1:25" hidden="1">
      <c r="A115" s="5"/>
      <c r="B115" s="3"/>
      <c r="C115" s="3"/>
      <c r="D115" s="3"/>
      <c r="E115" s="3"/>
      <c r="F115" s="3"/>
      <c r="G115" s="3"/>
      <c r="H115" s="3"/>
      <c r="I115" s="3"/>
      <c r="J115" s="3"/>
      <c r="K115" s="3"/>
      <c r="L115" s="3"/>
      <c r="M115" s="3"/>
      <c r="N115" s="3"/>
      <c r="O115" s="3"/>
      <c r="P115" s="3"/>
      <c r="Q115" s="3"/>
      <c r="R115" s="3"/>
      <c r="S115" s="3"/>
      <c r="T115" s="3"/>
      <c r="U115" s="3"/>
      <c r="V115" s="3"/>
      <c r="W115" s="3"/>
      <c r="X115" s="3"/>
      <c r="Y115" s="3"/>
    </row>
    <row r="116" spans="1:25" hidden="1">
      <c r="A116" s="5"/>
      <c r="B116" s="3"/>
      <c r="C116" s="3"/>
      <c r="D116" s="3"/>
      <c r="E116" s="3"/>
      <c r="F116" s="3"/>
      <c r="G116" s="3"/>
      <c r="H116" s="3"/>
      <c r="I116" s="3"/>
      <c r="J116" s="3"/>
      <c r="K116" s="3"/>
      <c r="L116" s="3"/>
      <c r="M116" s="3"/>
      <c r="N116" s="3"/>
      <c r="O116" s="3"/>
      <c r="P116" s="3"/>
      <c r="Q116" s="3"/>
      <c r="R116" s="3"/>
      <c r="S116" s="3"/>
      <c r="T116" s="3"/>
      <c r="U116" s="3"/>
      <c r="V116" s="3"/>
      <c r="W116" s="3"/>
      <c r="X116" s="3"/>
      <c r="Y116" s="3"/>
    </row>
    <row r="117" spans="1:25" ht="15" hidden="1" customHeight="1">
      <c r="A117" s="5"/>
      <c r="B117" s="3"/>
      <c r="C117" s="3"/>
      <c r="D117" s="3"/>
      <c r="E117" s="3"/>
      <c r="F117" s="3"/>
      <c r="G117" s="3"/>
      <c r="H117" s="3"/>
      <c r="I117" s="3"/>
      <c r="J117" s="3"/>
      <c r="K117" s="3"/>
      <c r="L117" s="3"/>
      <c r="M117" s="3"/>
      <c r="N117" s="3"/>
      <c r="O117" s="3"/>
      <c r="P117" s="3"/>
      <c r="Q117" s="3"/>
      <c r="R117" s="3"/>
      <c r="S117" s="3"/>
      <c r="T117" s="3"/>
      <c r="U117" s="3"/>
      <c r="V117" s="3"/>
      <c r="W117" s="3"/>
      <c r="X117" s="3"/>
      <c r="Y117" s="3"/>
    </row>
    <row r="118" spans="1:25" ht="15" hidden="1" customHeight="1">
      <c r="A118" s="5"/>
      <c r="B118" s="3"/>
      <c r="C118" s="3"/>
      <c r="D118" s="3"/>
      <c r="E118" s="3"/>
      <c r="F118" s="3"/>
      <c r="G118" s="3"/>
      <c r="H118" s="3"/>
      <c r="I118" s="3"/>
      <c r="J118" s="3"/>
      <c r="K118" s="3"/>
      <c r="L118" s="3"/>
      <c r="M118" s="3"/>
      <c r="N118" s="3"/>
      <c r="O118" s="3"/>
      <c r="P118" s="3"/>
      <c r="Q118" s="3"/>
      <c r="R118" s="3"/>
      <c r="S118" s="3"/>
      <c r="T118" s="3"/>
      <c r="U118" s="3"/>
      <c r="V118" s="3"/>
      <c r="W118" s="3"/>
      <c r="X118" s="3"/>
      <c r="Y118" s="3"/>
    </row>
    <row r="119" spans="1:25" ht="15" hidden="1" customHeight="1">
      <c r="A119" s="5"/>
      <c r="B119" s="3"/>
      <c r="C119" s="3"/>
      <c r="D119" s="3"/>
      <c r="E119" s="3"/>
      <c r="F119" s="3"/>
      <c r="G119" s="3"/>
      <c r="H119" s="3"/>
      <c r="I119" s="3"/>
      <c r="J119" s="3"/>
      <c r="K119" s="3"/>
      <c r="L119" s="3"/>
      <c r="M119" s="3"/>
      <c r="N119" s="3"/>
      <c r="O119" s="3"/>
      <c r="P119" s="3"/>
      <c r="Q119" s="3"/>
      <c r="R119" s="3"/>
      <c r="S119" s="3"/>
      <c r="T119" s="3"/>
      <c r="U119" s="3"/>
      <c r="V119" s="3"/>
      <c r="W119" s="3"/>
      <c r="X119" s="3"/>
      <c r="Y119" s="3"/>
    </row>
    <row r="120" spans="1:25" ht="15" hidden="1" customHeight="1">
      <c r="A120" s="5"/>
      <c r="B120" s="3"/>
      <c r="C120" s="3"/>
      <c r="D120" s="3"/>
      <c r="E120" s="3"/>
      <c r="F120" s="3"/>
      <c r="G120" s="3"/>
      <c r="H120" s="3"/>
      <c r="I120" s="3"/>
      <c r="J120" s="3"/>
      <c r="K120" s="3"/>
      <c r="L120" s="3"/>
      <c r="M120" s="3"/>
      <c r="N120" s="3"/>
      <c r="O120" s="3"/>
      <c r="P120" s="3"/>
      <c r="Q120" s="3"/>
      <c r="R120" s="3"/>
      <c r="S120" s="3"/>
      <c r="T120" s="3"/>
      <c r="U120" s="3"/>
      <c r="V120" s="3"/>
      <c r="W120" s="3"/>
      <c r="X120" s="3"/>
      <c r="Y120" s="3"/>
    </row>
    <row r="121" spans="1:25" ht="15" hidden="1" customHeight="1">
      <c r="A121" s="5"/>
      <c r="B121" s="3"/>
      <c r="C121" s="3"/>
      <c r="D121" s="3"/>
      <c r="E121" s="3"/>
      <c r="F121" s="3"/>
      <c r="G121" s="3"/>
      <c r="H121" s="3"/>
      <c r="I121" s="3"/>
      <c r="J121" s="3"/>
      <c r="K121" s="3"/>
      <c r="L121" s="3"/>
      <c r="M121" s="3"/>
      <c r="N121" s="3"/>
      <c r="O121" s="3"/>
      <c r="P121" s="3"/>
      <c r="Q121" s="3"/>
      <c r="R121" s="3"/>
      <c r="S121" s="3"/>
      <c r="T121" s="3"/>
      <c r="U121" s="3"/>
      <c r="V121" s="3"/>
      <c r="W121" s="3"/>
      <c r="X121" s="3"/>
      <c r="Y121" s="3"/>
    </row>
    <row r="122" spans="1:25" ht="15" hidden="1" customHeight="1">
      <c r="A122" s="5"/>
      <c r="B122" s="3"/>
      <c r="C122" s="3"/>
      <c r="D122" s="3"/>
      <c r="E122" s="3"/>
      <c r="F122" s="3"/>
      <c r="G122" s="3"/>
      <c r="H122" s="3"/>
      <c r="I122" s="3"/>
      <c r="J122" s="3"/>
      <c r="K122" s="3"/>
      <c r="L122" s="3"/>
      <c r="M122" s="3"/>
      <c r="N122" s="3"/>
      <c r="O122" s="3"/>
      <c r="P122" s="3"/>
      <c r="Q122" s="3"/>
      <c r="R122" s="3"/>
      <c r="S122" s="3"/>
      <c r="T122" s="3"/>
      <c r="U122" s="3"/>
      <c r="V122" s="3"/>
      <c r="W122" s="3"/>
      <c r="X122" s="3"/>
      <c r="Y122" s="3"/>
    </row>
    <row r="123" spans="1:25" ht="15" hidden="1" customHeight="1">
      <c r="A123" s="5"/>
      <c r="B123" s="3"/>
      <c r="C123" s="3"/>
      <c r="D123" s="3"/>
      <c r="E123" s="3"/>
      <c r="F123" s="3"/>
      <c r="G123" s="3"/>
      <c r="H123" s="3"/>
      <c r="I123" s="3"/>
      <c r="J123" s="3"/>
      <c r="K123" s="3"/>
      <c r="L123" s="3"/>
      <c r="M123" s="3"/>
      <c r="N123" s="3"/>
      <c r="O123" s="3"/>
      <c r="P123" s="3"/>
      <c r="Q123" s="3"/>
      <c r="R123" s="3"/>
      <c r="S123" s="3"/>
      <c r="T123" s="3"/>
      <c r="U123" s="3"/>
      <c r="V123" s="3"/>
      <c r="W123" s="3"/>
      <c r="X123" s="3"/>
      <c r="Y123" s="3"/>
    </row>
    <row r="124" spans="1:25" ht="15" hidden="1" customHeight="1">
      <c r="A124" s="5"/>
      <c r="B124" s="3"/>
      <c r="C124" s="3"/>
      <c r="D124" s="3"/>
      <c r="E124" s="3"/>
      <c r="F124" s="3"/>
      <c r="G124" s="3"/>
      <c r="H124" s="3"/>
      <c r="I124" s="3"/>
      <c r="J124" s="3"/>
      <c r="K124" s="3"/>
      <c r="L124" s="3"/>
      <c r="M124" s="3"/>
      <c r="N124" s="3"/>
      <c r="O124" s="3"/>
      <c r="P124" s="3"/>
      <c r="Q124" s="3"/>
      <c r="R124" s="3"/>
      <c r="S124" s="3"/>
      <c r="T124" s="3"/>
      <c r="U124" s="3"/>
      <c r="V124" s="3"/>
      <c r="W124" s="3"/>
      <c r="X124" s="3"/>
      <c r="Y124" s="3"/>
    </row>
    <row r="125" spans="1:25" ht="15" hidden="1" customHeight="1">
      <c r="A125" s="5"/>
      <c r="B125" s="3"/>
      <c r="C125" s="3"/>
      <c r="D125" s="3"/>
      <c r="E125" s="3"/>
      <c r="F125" s="3"/>
      <c r="G125" s="3"/>
      <c r="H125" s="3"/>
      <c r="I125" s="3"/>
      <c r="J125" s="3"/>
      <c r="K125" s="3"/>
      <c r="L125" s="3"/>
      <c r="M125" s="3"/>
      <c r="N125" s="3"/>
      <c r="O125" s="3"/>
      <c r="P125" s="3"/>
      <c r="Q125" s="3"/>
      <c r="R125" s="3"/>
      <c r="S125" s="3"/>
      <c r="T125" s="3"/>
      <c r="U125" s="3"/>
      <c r="V125" s="3"/>
      <c r="W125" s="3"/>
      <c r="X125" s="3"/>
      <c r="Y125" s="3"/>
    </row>
    <row r="126" spans="1:25" ht="15" hidden="1" customHeight="1">
      <c r="A126" s="5"/>
      <c r="B126" s="3"/>
      <c r="C126" s="3"/>
      <c r="D126" s="3"/>
      <c r="E126" s="3"/>
      <c r="F126" s="3"/>
      <c r="G126" s="3"/>
      <c r="H126" s="3"/>
      <c r="I126" s="3"/>
      <c r="J126" s="3"/>
      <c r="K126" s="3"/>
      <c r="L126" s="3"/>
      <c r="M126" s="3"/>
      <c r="N126" s="3"/>
      <c r="O126" s="3"/>
      <c r="P126" s="3"/>
      <c r="Q126" s="3"/>
      <c r="R126" s="3"/>
      <c r="S126" s="3"/>
      <c r="T126" s="3"/>
      <c r="U126" s="3"/>
      <c r="V126" s="3"/>
      <c r="W126" s="3"/>
      <c r="X126" s="3"/>
      <c r="Y126" s="3"/>
    </row>
    <row r="127" spans="1:25" ht="15" hidden="1" customHeight="1">
      <c r="A127" s="5"/>
      <c r="B127" s="3"/>
      <c r="C127" s="3"/>
      <c r="D127" s="3"/>
      <c r="E127" s="3"/>
      <c r="F127" s="3"/>
      <c r="G127" s="3"/>
      <c r="H127" s="3"/>
      <c r="I127" s="3"/>
      <c r="J127" s="3"/>
      <c r="K127" s="3"/>
      <c r="L127" s="3"/>
      <c r="M127" s="3"/>
      <c r="N127" s="3"/>
      <c r="O127" s="3"/>
      <c r="P127" s="3"/>
      <c r="Q127" s="3"/>
      <c r="R127" s="3"/>
      <c r="S127" s="3"/>
      <c r="T127" s="3"/>
      <c r="U127" s="3"/>
      <c r="V127" s="3"/>
      <c r="W127" s="3"/>
      <c r="X127" s="3"/>
      <c r="Y127" s="3"/>
    </row>
    <row r="128" spans="1:25" ht="15" hidden="1" customHeight="1">
      <c r="A128" s="5"/>
      <c r="B128" s="3"/>
      <c r="C128" s="3"/>
      <c r="D128" s="3"/>
      <c r="E128" s="3"/>
      <c r="F128" s="3"/>
      <c r="G128" s="3"/>
      <c r="H128" s="3"/>
      <c r="I128" s="3"/>
      <c r="J128" s="3"/>
      <c r="K128" s="3"/>
      <c r="L128" s="3"/>
      <c r="M128" s="3"/>
      <c r="N128" s="3"/>
      <c r="O128" s="3"/>
      <c r="P128" s="3"/>
      <c r="Q128" s="3"/>
      <c r="R128" s="3"/>
      <c r="S128" s="3"/>
      <c r="T128" s="3"/>
      <c r="U128" s="3"/>
      <c r="V128" s="3"/>
      <c r="W128" s="3"/>
      <c r="X128" s="3"/>
      <c r="Y128" s="3"/>
    </row>
    <row r="129" spans="1:25" hidden="1">
      <c r="A129" s="5"/>
      <c r="B129" s="3"/>
      <c r="C129" s="3"/>
      <c r="D129" s="3"/>
      <c r="E129" s="3"/>
      <c r="F129" s="3"/>
      <c r="G129" s="3"/>
      <c r="H129" s="3"/>
      <c r="I129" s="3"/>
      <c r="J129" s="3"/>
      <c r="K129" s="3"/>
      <c r="L129" s="3"/>
      <c r="M129" s="3"/>
      <c r="N129" s="3"/>
      <c r="O129" s="3"/>
      <c r="P129" s="3"/>
      <c r="Q129" s="3"/>
      <c r="R129" s="3"/>
      <c r="S129" s="3"/>
      <c r="T129" s="3"/>
      <c r="U129" s="3"/>
      <c r="V129" s="3"/>
      <c r="W129" s="3"/>
      <c r="X129" s="3"/>
      <c r="Y129" s="3"/>
    </row>
    <row r="130" spans="1:25" ht="15" hidden="1" customHeight="1">
      <c r="A130" s="5"/>
      <c r="B130" s="3"/>
      <c r="C130" s="3"/>
      <c r="D130" s="3"/>
      <c r="E130" s="3"/>
      <c r="F130" s="3"/>
      <c r="G130" s="3"/>
      <c r="H130" s="3"/>
      <c r="I130" s="3"/>
      <c r="J130" s="3"/>
      <c r="K130" s="3"/>
      <c r="L130" s="3"/>
      <c r="M130" s="3"/>
      <c r="N130" s="3"/>
      <c r="O130" s="3"/>
      <c r="P130" s="3"/>
      <c r="Q130" s="3"/>
      <c r="R130" s="3"/>
      <c r="S130" s="3"/>
      <c r="T130" s="3"/>
      <c r="U130" s="3"/>
      <c r="V130" s="3"/>
      <c r="W130" s="3"/>
      <c r="X130" s="3"/>
      <c r="Y130" s="3"/>
    </row>
    <row r="131" spans="1:25" ht="15" hidden="1" customHeight="1">
      <c r="A131" s="5"/>
      <c r="B131" s="3"/>
      <c r="C131" s="3"/>
      <c r="D131" s="3"/>
      <c r="E131" s="3"/>
      <c r="F131" s="3"/>
      <c r="G131" s="3"/>
      <c r="H131" s="3"/>
      <c r="I131" s="3"/>
      <c r="J131" s="3"/>
      <c r="K131" s="3"/>
      <c r="L131" s="3"/>
      <c r="M131" s="3"/>
      <c r="N131" s="3"/>
      <c r="O131" s="3"/>
      <c r="P131" s="3"/>
      <c r="Q131" s="3"/>
      <c r="R131" s="3"/>
      <c r="S131" s="3"/>
      <c r="T131" s="3"/>
      <c r="U131" s="3"/>
      <c r="V131" s="3"/>
      <c r="W131" s="3"/>
      <c r="X131" s="3"/>
      <c r="Y131" s="3"/>
    </row>
    <row r="132" spans="1:25" ht="15" hidden="1" customHeight="1">
      <c r="A132" s="5"/>
      <c r="B132" s="3"/>
      <c r="C132" s="3"/>
      <c r="D132" s="3"/>
      <c r="E132" s="3"/>
      <c r="F132" s="3"/>
      <c r="G132" s="3"/>
      <c r="H132" s="3"/>
      <c r="I132" s="3"/>
      <c r="J132" s="3"/>
      <c r="K132" s="3"/>
      <c r="L132" s="3"/>
      <c r="M132" s="3"/>
      <c r="N132" s="3"/>
      <c r="O132" s="3"/>
      <c r="P132" s="3"/>
      <c r="Q132" s="3"/>
      <c r="R132" s="3"/>
      <c r="S132" s="3"/>
      <c r="T132" s="3"/>
      <c r="U132" s="3"/>
      <c r="V132" s="3"/>
      <c r="W132" s="3"/>
      <c r="X132" s="3"/>
      <c r="Y132" s="3"/>
    </row>
    <row r="133" spans="1:25" ht="15" hidden="1" customHeight="1">
      <c r="A133" s="5"/>
      <c r="B133" s="3"/>
      <c r="C133" s="3"/>
      <c r="D133" s="3"/>
      <c r="E133" s="3"/>
      <c r="F133" s="3"/>
      <c r="G133" s="3"/>
      <c r="H133" s="3"/>
      <c r="I133" s="3"/>
      <c r="J133" s="3"/>
      <c r="K133" s="3"/>
      <c r="L133" s="3"/>
      <c r="M133" s="3"/>
      <c r="N133" s="3"/>
      <c r="O133" s="3"/>
      <c r="P133" s="3"/>
      <c r="Q133" s="3"/>
      <c r="R133" s="3"/>
      <c r="S133" s="3"/>
      <c r="T133" s="3"/>
      <c r="U133" s="3"/>
      <c r="V133" s="3"/>
      <c r="W133" s="3"/>
      <c r="X133" s="3"/>
      <c r="Y133" s="3"/>
    </row>
    <row r="134" spans="1:25" ht="15" hidden="1" customHeight="1">
      <c r="A134" s="5"/>
      <c r="B134" s="3"/>
      <c r="C134" s="3"/>
      <c r="D134" s="3"/>
      <c r="E134" s="3"/>
      <c r="F134" s="3"/>
      <c r="G134" s="3"/>
      <c r="H134" s="3"/>
      <c r="I134" s="3"/>
      <c r="J134" s="3"/>
      <c r="K134" s="3"/>
      <c r="L134" s="3"/>
      <c r="M134" s="3"/>
      <c r="N134" s="3"/>
      <c r="O134" s="3"/>
      <c r="P134" s="3"/>
      <c r="Q134" s="3"/>
      <c r="R134" s="3"/>
      <c r="S134" s="3"/>
      <c r="T134" s="3"/>
      <c r="U134" s="3"/>
      <c r="V134" s="3"/>
      <c r="W134" s="3"/>
      <c r="X134" s="3"/>
      <c r="Y134" s="3"/>
    </row>
    <row r="135" spans="1:25" ht="15" hidden="1" customHeight="1">
      <c r="A135" s="5"/>
      <c r="B135" s="3"/>
      <c r="C135" s="3"/>
      <c r="D135" s="3"/>
      <c r="E135" s="3"/>
      <c r="F135" s="3"/>
      <c r="G135" s="3"/>
      <c r="H135" s="3"/>
      <c r="I135" s="3"/>
      <c r="J135" s="3"/>
      <c r="K135" s="3"/>
      <c r="L135" s="3"/>
      <c r="M135" s="3"/>
      <c r="N135" s="3"/>
      <c r="O135" s="3"/>
      <c r="P135" s="3"/>
      <c r="Q135" s="3"/>
      <c r="R135" s="3"/>
      <c r="S135" s="3"/>
      <c r="T135" s="3"/>
      <c r="U135" s="3"/>
      <c r="V135" s="3"/>
      <c r="W135" s="3"/>
      <c r="X135" s="3"/>
      <c r="Y135" s="3"/>
    </row>
    <row r="136" spans="1:25" ht="15" hidden="1" customHeight="1">
      <c r="A136" s="5"/>
      <c r="B136" s="3"/>
      <c r="C136" s="3"/>
      <c r="D136" s="3"/>
      <c r="E136" s="3"/>
      <c r="F136" s="3"/>
      <c r="G136" s="3"/>
      <c r="H136" s="3"/>
      <c r="I136" s="3"/>
      <c r="J136" s="3"/>
      <c r="K136" s="3"/>
      <c r="L136" s="3"/>
      <c r="M136" s="3"/>
      <c r="N136" s="3"/>
      <c r="O136" s="3"/>
      <c r="P136" s="3"/>
      <c r="Q136" s="3"/>
      <c r="R136" s="3"/>
      <c r="S136" s="3"/>
      <c r="T136" s="3"/>
      <c r="U136" s="3"/>
      <c r="V136" s="3"/>
      <c r="W136" s="3"/>
      <c r="X136" s="3"/>
      <c r="Y136" s="3"/>
    </row>
    <row r="137" spans="1:25" ht="15" hidden="1" customHeight="1">
      <c r="A137" s="5"/>
      <c r="B137" s="3"/>
      <c r="C137" s="3"/>
      <c r="D137" s="3"/>
      <c r="E137" s="3"/>
      <c r="F137" s="3"/>
      <c r="G137" s="3"/>
      <c r="H137" s="3"/>
      <c r="I137" s="3"/>
      <c r="J137" s="3"/>
      <c r="K137" s="3"/>
      <c r="L137" s="3"/>
      <c r="M137" s="3"/>
      <c r="N137" s="3"/>
      <c r="O137" s="3"/>
      <c r="P137" s="3"/>
      <c r="Q137" s="3"/>
      <c r="R137" s="3"/>
      <c r="S137" s="3"/>
      <c r="T137" s="3"/>
      <c r="U137" s="3"/>
      <c r="V137" s="3"/>
      <c r="W137" s="3"/>
      <c r="X137" s="3"/>
      <c r="Y137" s="3"/>
    </row>
    <row r="138" spans="1:25" ht="15" hidden="1" customHeight="1">
      <c r="A138" s="5"/>
      <c r="B138" s="3"/>
      <c r="C138" s="3"/>
      <c r="D138" s="3"/>
      <c r="E138" s="3"/>
      <c r="F138" s="3"/>
      <c r="G138" s="3"/>
      <c r="H138" s="3"/>
      <c r="I138" s="3"/>
      <c r="J138" s="3"/>
      <c r="K138" s="3"/>
      <c r="L138" s="3"/>
      <c r="M138" s="3"/>
      <c r="N138" s="3"/>
      <c r="O138" s="3"/>
      <c r="P138" s="3"/>
      <c r="Q138" s="3"/>
      <c r="R138" s="3"/>
      <c r="S138" s="3"/>
      <c r="T138" s="3"/>
      <c r="U138" s="3"/>
      <c r="V138" s="3"/>
      <c r="W138" s="3"/>
      <c r="X138" s="3"/>
      <c r="Y138" s="3"/>
    </row>
    <row r="139" spans="1:25" ht="15" hidden="1" customHeight="1">
      <c r="A139" s="5"/>
      <c r="B139" s="3"/>
      <c r="C139" s="3"/>
      <c r="D139" s="3"/>
      <c r="E139" s="3"/>
      <c r="F139" s="3"/>
      <c r="G139" s="3"/>
      <c r="H139" s="3"/>
      <c r="I139" s="3"/>
      <c r="J139" s="3"/>
      <c r="K139" s="3"/>
      <c r="L139" s="3"/>
      <c r="M139" s="3"/>
      <c r="N139" s="3"/>
      <c r="O139" s="3"/>
      <c r="P139" s="3"/>
      <c r="Q139" s="3"/>
      <c r="R139" s="3"/>
      <c r="S139" s="3"/>
      <c r="T139" s="3"/>
      <c r="U139" s="3"/>
      <c r="V139" s="3"/>
      <c r="W139" s="3"/>
      <c r="X139" s="3"/>
      <c r="Y139" s="3"/>
    </row>
    <row r="140" spans="1:25" ht="15" hidden="1" customHeight="1">
      <c r="A140" s="5"/>
      <c r="B140" s="3"/>
      <c r="C140" s="3"/>
      <c r="D140" s="3"/>
      <c r="E140" s="3"/>
      <c r="F140" s="3"/>
      <c r="G140" s="3"/>
      <c r="H140" s="3"/>
      <c r="I140" s="3"/>
      <c r="J140" s="3"/>
      <c r="K140" s="3"/>
      <c r="L140" s="3"/>
      <c r="M140" s="3"/>
      <c r="N140" s="3"/>
      <c r="O140" s="3"/>
      <c r="P140" s="3"/>
      <c r="Q140" s="3"/>
      <c r="R140" s="3"/>
      <c r="S140" s="3"/>
      <c r="T140" s="3"/>
      <c r="U140" s="3"/>
      <c r="V140" s="3"/>
      <c r="W140" s="3"/>
      <c r="X140" s="3"/>
      <c r="Y140" s="3"/>
    </row>
    <row r="141" spans="1:25" ht="15" hidden="1" customHeight="1">
      <c r="A141" s="5"/>
      <c r="B141" s="3"/>
      <c r="C141" s="3"/>
      <c r="D141" s="3"/>
      <c r="E141" s="3"/>
      <c r="F141" s="3"/>
      <c r="G141" s="3"/>
      <c r="H141" s="3"/>
      <c r="I141" s="3"/>
      <c r="J141" s="3"/>
      <c r="K141" s="3"/>
      <c r="L141" s="3"/>
      <c r="M141" s="3"/>
      <c r="N141" s="3"/>
      <c r="O141" s="3"/>
      <c r="P141" s="3"/>
      <c r="Q141" s="3"/>
      <c r="R141" s="3"/>
      <c r="S141" s="3"/>
      <c r="T141" s="3"/>
      <c r="U141" s="3"/>
      <c r="V141" s="3"/>
      <c r="W141" s="3"/>
      <c r="X141" s="3"/>
      <c r="Y141" s="3"/>
    </row>
    <row r="142" spans="1:25" ht="15" hidden="1" customHeight="1">
      <c r="A142" s="5"/>
      <c r="B142" s="3"/>
      <c r="C142" s="3"/>
      <c r="D142" s="3"/>
      <c r="E142" s="3"/>
      <c r="F142" s="3"/>
      <c r="G142" s="3"/>
      <c r="H142" s="3"/>
      <c r="I142" s="3"/>
      <c r="J142" s="3"/>
      <c r="K142" s="3"/>
      <c r="L142" s="3"/>
      <c r="M142" s="3"/>
      <c r="N142" s="3"/>
      <c r="O142" s="3"/>
      <c r="P142" s="3"/>
      <c r="Q142" s="3"/>
      <c r="R142" s="3"/>
      <c r="S142" s="3"/>
      <c r="T142" s="3"/>
      <c r="U142" s="3"/>
      <c r="V142" s="3"/>
      <c r="W142" s="3"/>
      <c r="X142" s="3"/>
      <c r="Y142" s="3"/>
    </row>
    <row r="143" spans="1:25" ht="15" hidden="1" customHeight="1">
      <c r="A143" s="5"/>
      <c r="B143" s="3"/>
      <c r="C143" s="3"/>
      <c r="D143" s="3"/>
      <c r="E143" s="3"/>
      <c r="F143" s="3"/>
      <c r="G143" s="3"/>
      <c r="H143" s="3"/>
      <c r="I143" s="3"/>
      <c r="J143" s="3"/>
      <c r="K143" s="3"/>
      <c r="L143" s="3"/>
      <c r="M143" s="3"/>
      <c r="N143" s="3"/>
      <c r="O143" s="3"/>
      <c r="P143" s="3"/>
      <c r="Q143" s="3"/>
      <c r="R143" s="3"/>
      <c r="S143" s="3"/>
      <c r="T143" s="3"/>
      <c r="U143" s="3"/>
      <c r="V143" s="3"/>
      <c r="W143" s="3"/>
      <c r="X143" s="3"/>
      <c r="Y143" s="3"/>
    </row>
    <row r="144" spans="1:25" ht="15" hidden="1" customHeight="1">
      <c r="A144" s="5"/>
      <c r="B144" s="3"/>
      <c r="C144" s="3"/>
      <c r="D144" s="3"/>
      <c r="E144" s="3"/>
      <c r="F144" s="3"/>
      <c r="G144" s="3"/>
      <c r="H144" s="3"/>
      <c r="I144" s="3"/>
      <c r="J144" s="3"/>
      <c r="K144" s="3"/>
      <c r="L144" s="3"/>
      <c r="M144" s="3"/>
      <c r="N144" s="3"/>
      <c r="O144" s="3"/>
      <c r="P144" s="3"/>
      <c r="Q144" s="3"/>
      <c r="R144" s="3"/>
      <c r="S144" s="3"/>
      <c r="T144" s="3"/>
      <c r="U144" s="3"/>
      <c r="V144" s="3"/>
      <c r="W144" s="3"/>
      <c r="X144" s="3"/>
      <c r="Y144" s="3"/>
    </row>
    <row r="145" spans="1:25" ht="15" hidden="1" customHeight="1">
      <c r="A145" s="5"/>
      <c r="B145" s="3"/>
      <c r="C145" s="3"/>
      <c r="D145" s="3"/>
      <c r="E145" s="3"/>
      <c r="F145" s="3"/>
      <c r="G145" s="3"/>
      <c r="H145" s="3"/>
      <c r="I145" s="3"/>
      <c r="J145" s="3"/>
      <c r="K145" s="3"/>
      <c r="L145" s="3"/>
      <c r="M145" s="3"/>
      <c r="N145" s="3"/>
      <c r="O145" s="3"/>
      <c r="P145" s="3"/>
      <c r="Q145" s="3"/>
      <c r="R145" s="3"/>
      <c r="S145" s="3"/>
      <c r="T145" s="3"/>
      <c r="U145" s="3"/>
      <c r="V145" s="3"/>
      <c r="W145" s="3"/>
      <c r="X145" s="3"/>
      <c r="Y145" s="3"/>
    </row>
    <row r="146" spans="1:25" ht="15" hidden="1" customHeight="1">
      <c r="A146" s="5"/>
      <c r="B146" s="3"/>
      <c r="C146" s="3"/>
      <c r="D146" s="3"/>
      <c r="E146" s="3"/>
      <c r="F146" s="3"/>
      <c r="G146" s="3"/>
      <c r="H146" s="3"/>
      <c r="I146" s="3"/>
      <c r="J146" s="3"/>
      <c r="K146" s="3"/>
      <c r="L146" s="3"/>
      <c r="M146" s="3"/>
      <c r="N146" s="3"/>
      <c r="O146" s="3"/>
      <c r="P146" s="3"/>
      <c r="Q146" s="3"/>
      <c r="R146" s="3"/>
      <c r="S146" s="3"/>
      <c r="T146" s="3"/>
      <c r="U146" s="3"/>
      <c r="V146" s="3"/>
      <c r="W146" s="3"/>
      <c r="X146" s="3"/>
      <c r="Y146" s="3"/>
    </row>
    <row r="147" spans="1:25" ht="15" hidden="1" customHeight="1">
      <c r="A147" s="5"/>
      <c r="B147" s="3"/>
      <c r="C147" s="3"/>
      <c r="D147" s="3"/>
      <c r="E147" s="3"/>
      <c r="F147" s="3"/>
      <c r="G147" s="3"/>
      <c r="H147" s="3"/>
      <c r="I147" s="3"/>
      <c r="J147" s="3"/>
      <c r="K147" s="3"/>
      <c r="L147" s="3"/>
      <c r="M147" s="3"/>
      <c r="N147" s="3"/>
      <c r="O147" s="3"/>
      <c r="P147" s="3"/>
      <c r="Q147" s="3"/>
      <c r="R147" s="3"/>
      <c r="S147" s="3"/>
      <c r="T147" s="3"/>
      <c r="U147" s="3"/>
      <c r="V147" s="3"/>
      <c r="W147" s="3"/>
      <c r="X147" s="3"/>
      <c r="Y147" s="3"/>
    </row>
    <row r="148" spans="1:25" ht="15" hidden="1" customHeight="1">
      <c r="A148" s="5"/>
      <c r="B148" s="3"/>
      <c r="C148" s="3"/>
      <c r="D148" s="3"/>
      <c r="E148" s="3"/>
      <c r="F148" s="3"/>
      <c r="G148" s="3"/>
      <c r="H148" s="3"/>
      <c r="I148" s="3"/>
      <c r="J148" s="3"/>
      <c r="K148" s="3"/>
      <c r="L148" s="3"/>
      <c r="M148" s="3"/>
      <c r="N148" s="3"/>
      <c r="O148" s="3"/>
      <c r="P148" s="3"/>
      <c r="Q148" s="3"/>
      <c r="R148" s="3"/>
      <c r="S148" s="3"/>
      <c r="T148" s="3"/>
      <c r="U148" s="3"/>
      <c r="V148" s="3"/>
      <c r="W148" s="3"/>
      <c r="X148" s="3"/>
      <c r="Y148" s="3"/>
    </row>
    <row r="149" spans="1:25" ht="15" hidden="1" customHeight="1">
      <c r="A149" s="5"/>
      <c r="B149" s="3"/>
      <c r="C149" s="3"/>
      <c r="D149" s="3"/>
      <c r="E149" s="3"/>
      <c r="F149" s="3"/>
      <c r="G149" s="3"/>
      <c r="H149" s="3"/>
      <c r="I149" s="3"/>
      <c r="J149" s="3"/>
      <c r="K149" s="3"/>
      <c r="L149" s="3"/>
      <c r="M149" s="3"/>
      <c r="N149" s="3"/>
      <c r="O149" s="3"/>
      <c r="P149" s="3"/>
      <c r="Q149" s="3"/>
      <c r="R149" s="3"/>
      <c r="S149" s="3"/>
      <c r="T149" s="3"/>
      <c r="U149" s="3"/>
      <c r="V149" s="3"/>
      <c r="W149" s="3"/>
      <c r="X149" s="3"/>
      <c r="Y149" s="3"/>
    </row>
    <row r="150" spans="1:25" hidden="1">
      <c r="A150" s="5"/>
      <c r="B150" s="3"/>
      <c r="C150" s="3"/>
      <c r="D150" s="3"/>
      <c r="E150" s="3"/>
      <c r="F150" s="3"/>
      <c r="G150" s="3"/>
      <c r="H150" s="3"/>
      <c r="I150" s="3"/>
      <c r="J150" s="3"/>
      <c r="K150" s="3"/>
      <c r="L150" s="3"/>
      <c r="M150" s="3"/>
      <c r="N150" s="3"/>
      <c r="O150" s="3"/>
      <c r="P150" s="3"/>
      <c r="Q150" s="3"/>
      <c r="R150" s="3"/>
      <c r="S150" s="3"/>
      <c r="T150" s="3"/>
      <c r="U150" s="3"/>
      <c r="V150" s="3"/>
      <c r="W150" s="3"/>
      <c r="X150" s="3"/>
      <c r="Y150" s="3"/>
    </row>
    <row r="151" spans="1:25" hidden="1">
      <c r="A151" s="5"/>
      <c r="B151" s="3"/>
      <c r="C151" s="3"/>
      <c r="D151" s="3"/>
      <c r="E151" s="3"/>
      <c r="F151" s="3"/>
      <c r="G151" s="3"/>
      <c r="H151" s="3"/>
      <c r="I151" s="3"/>
      <c r="J151" s="3"/>
      <c r="K151" s="3"/>
      <c r="L151" s="3"/>
      <c r="M151" s="3"/>
      <c r="N151" s="3"/>
      <c r="O151" s="3"/>
      <c r="P151" s="3"/>
      <c r="Q151" s="3"/>
      <c r="R151" s="3"/>
      <c r="S151" s="3"/>
      <c r="T151" s="3"/>
      <c r="U151" s="3"/>
      <c r="V151" s="3"/>
      <c r="W151" s="3"/>
      <c r="X151" s="3"/>
      <c r="Y151" s="3"/>
    </row>
    <row r="152" spans="1:25" hidden="1">
      <c r="A152" s="5"/>
      <c r="B152" s="3"/>
      <c r="C152" s="3"/>
      <c r="D152" s="3"/>
      <c r="E152" s="3"/>
      <c r="F152" s="3"/>
      <c r="G152" s="3"/>
      <c r="H152" s="3"/>
      <c r="I152" s="3"/>
      <c r="J152" s="3"/>
      <c r="K152" s="3"/>
      <c r="L152" s="3"/>
      <c r="M152" s="3"/>
      <c r="N152" s="3"/>
      <c r="O152" s="3"/>
      <c r="P152" s="3"/>
      <c r="Q152" s="3"/>
      <c r="R152" s="3"/>
      <c r="S152" s="3"/>
      <c r="T152" s="3"/>
      <c r="U152" s="3"/>
      <c r="V152" s="3"/>
      <c r="W152" s="3"/>
      <c r="X152" s="3"/>
      <c r="Y152" s="3"/>
    </row>
    <row r="153" spans="1:25" hidden="1">
      <c r="A153" s="5"/>
      <c r="B153" s="3"/>
      <c r="C153" s="3"/>
      <c r="D153" s="3"/>
      <c r="E153" s="3"/>
      <c r="F153" s="3"/>
      <c r="G153" s="3"/>
      <c r="H153" s="3"/>
      <c r="I153" s="3"/>
      <c r="J153" s="3"/>
      <c r="K153" s="3"/>
      <c r="L153" s="3"/>
      <c r="M153" s="3"/>
      <c r="N153" s="3"/>
      <c r="O153" s="3"/>
      <c r="P153" s="3"/>
      <c r="Q153" s="3"/>
      <c r="R153" s="3"/>
      <c r="S153" s="3"/>
      <c r="T153" s="3"/>
      <c r="U153" s="3"/>
      <c r="V153" s="3"/>
      <c r="W153" s="3"/>
      <c r="X153" s="3"/>
      <c r="Y153" s="3"/>
    </row>
    <row r="154" spans="1:25" hidden="1">
      <c r="A154" s="5"/>
      <c r="B154" s="3"/>
      <c r="C154" s="3"/>
      <c r="D154" s="3"/>
      <c r="E154" s="3"/>
      <c r="F154" s="3"/>
      <c r="G154" s="3"/>
      <c r="H154" s="3"/>
      <c r="I154" s="3"/>
      <c r="J154" s="3"/>
      <c r="K154" s="3"/>
      <c r="L154" s="3"/>
      <c r="M154" s="3"/>
      <c r="N154" s="3"/>
      <c r="O154" s="3"/>
      <c r="P154" s="3"/>
      <c r="Q154" s="3"/>
      <c r="R154" s="3"/>
      <c r="S154" s="3"/>
      <c r="T154" s="3"/>
      <c r="U154" s="3"/>
      <c r="V154" s="3"/>
      <c r="W154" s="3"/>
      <c r="X154" s="3"/>
      <c r="Y154" s="3"/>
    </row>
    <row r="155" spans="1:25" hidden="1">
      <c r="A155" s="5"/>
      <c r="B155" s="3"/>
      <c r="C155" s="3"/>
      <c r="D155" s="3"/>
      <c r="E155" s="3"/>
      <c r="F155" s="3"/>
      <c r="G155" s="3"/>
      <c r="H155" s="3"/>
      <c r="I155" s="3"/>
      <c r="J155" s="3"/>
      <c r="K155" s="3"/>
      <c r="L155" s="3"/>
      <c r="M155" s="3"/>
      <c r="N155" s="3"/>
      <c r="O155" s="3"/>
      <c r="P155" s="3"/>
      <c r="Q155" s="3"/>
      <c r="R155" s="3"/>
      <c r="S155" s="3"/>
      <c r="T155" s="3"/>
      <c r="U155" s="3"/>
      <c r="V155" s="3"/>
      <c r="W155" s="3"/>
      <c r="X155" s="3"/>
      <c r="Y155" s="3"/>
    </row>
    <row r="156" spans="1:25" hidden="1">
      <c r="A156" s="5"/>
      <c r="B156" s="3"/>
      <c r="C156" s="3"/>
      <c r="D156" s="3"/>
      <c r="E156" s="3"/>
      <c r="F156" s="3"/>
      <c r="G156" s="3"/>
      <c r="H156" s="3"/>
      <c r="I156" s="3"/>
      <c r="J156" s="3"/>
      <c r="K156" s="3"/>
      <c r="L156" s="3"/>
      <c r="M156" s="3"/>
      <c r="N156" s="3"/>
      <c r="O156" s="3"/>
      <c r="P156" s="3"/>
      <c r="Q156" s="3"/>
      <c r="R156" s="3"/>
      <c r="S156" s="3"/>
      <c r="T156" s="3"/>
      <c r="U156" s="3"/>
      <c r="V156" s="3"/>
      <c r="W156" s="3"/>
      <c r="X156" s="3"/>
      <c r="Y156" s="3"/>
    </row>
    <row r="157" spans="1:25" hidden="1">
      <c r="A157" s="5"/>
      <c r="B157" s="3"/>
      <c r="C157" s="3"/>
      <c r="D157" s="3"/>
      <c r="E157" s="3"/>
      <c r="F157" s="3"/>
      <c r="G157" s="3"/>
      <c r="H157" s="3"/>
      <c r="I157" s="3"/>
      <c r="J157" s="3"/>
      <c r="K157" s="3"/>
      <c r="L157" s="3"/>
      <c r="M157" s="3"/>
      <c r="N157" s="3"/>
      <c r="O157" s="3"/>
      <c r="P157" s="3"/>
      <c r="Q157" s="3"/>
      <c r="R157" s="3"/>
      <c r="S157" s="3"/>
      <c r="T157" s="3"/>
      <c r="U157" s="3"/>
      <c r="V157" s="3"/>
      <c r="W157" s="3"/>
      <c r="X157" s="3"/>
      <c r="Y157" s="3"/>
    </row>
    <row r="158" spans="1:25" ht="30.75" hidden="1" customHeight="1">
      <c r="A158" s="5"/>
      <c r="B158" s="3"/>
      <c r="C158" s="3"/>
      <c r="D158" s="3"/>
      <c r="E158" s="3"/>
      <c r="F158" s="3"/>
      <c r="G158" s="3"/>
      <c r="H158" s="3"/>
      <c r="I158" s="3"/>
      <c r="J158" s="3"/>
      <c r="K158" s="3"/>
      <c r="L158" s="3"/>
      <c r="M158" s="3"/>
      <c r="N158" s="3"/>
      <c r="O158" s="3"/>
      <c r="P158" s="3"/>
      <c r="Q158" s="3"/>
      <c r="R158" s="3"/>
      <c r="S158" s="3"/>
      <c r="T158" s="3"/>
      <c r="U158" s="3"/>
      <c r="V158" s="3"/>
      <c r="W158" s="3"/>
      <c r="X158" s="3"/>
      <c r="Y158" s="3"/>
    </row>
    <row r="159" spans="1:25" hidden="1">
      <c r="A159" s="5"/>
      <c r="B159" s="3"/>
      <c r="C159" s="3"/>
      <c r="D159" s="3"/>
      <c r="E159" s="3"/>
      <c r="F159" s="3"/>
      <c r="G159" s="3"/>
      <c r="H159" s="3"/>
      <c r="I159" s="3"/>
      <c r="J159" s="3"/>
      <c r="K159" s="3"/>
      <c r="L159" s="3"/>
      <c r="M159" s="3"/>
      <c r="N159" s="3"/>
      <c r="O159" s="3"/>
      <c r="P159" s="3"/>
      <c r="Q159" s="3"/>
      <c r="R159" s="3"/>
      <c r="S159" s="3"/>
      <c r="T159" s="3"/>
      <c r="U159" s="3"/>
      <c r="V159" s="3"/>
      <c r="W159" s="3"/>
      <c r="X159" s="3"/>
      <c r="Y159" s="3"/>
    </row>
    <row r="160" spans="1:25" hidden="1">
      <c r="A160" s="5"/>
      <c r="B160" s="3"/>
      <c r="C160" s="3"/>
      <c r="D160" s="3"/>
      <c r="E160" s="3"/>
      <c r="F160" s="3"/>
      <c r="G160" s="3"/>
      <c r="H160" s="3"/>
      <c r="I160" s="3"/>
      <c r="J160" s="3"/>
      <c r="K160" s="3"/>
      <c r="L160" s="3"/>
      <c r="M160" s="3"/>
      <c r="N160" s="3"/>
      <c r="O160" s="3"/>
      <c r="P160" s="3"/>
      <c r="Q160" s="3"/>
      <c r="R160" s="3"/>
      <c r="S160" s="3"/>
      <c r="T160" s="3"/>
      <c r="U160" s="3"/>
      <c r="V160" s="3"/>
      <c r="W160" s="3"/>
      <c r="X160" s="3"/>
      <c r="Y160" s="3"/>
    </row>
    <row r="161" spans="1:25" ht="15" hidden="1" customHeight="1">
      <c r="A161" s="5"/>
      <c r="B161" s="3"/>
      <c r="C161" s="3"/>
      <c r="D161" s="3"/>
      <c r="E161" s="3"/>
      <c r="F161" s="3"/>
      <c r="G161" s="3"/>
      <c r="H161" s="3"/>
      <c r="I161" s="3"/>
      <c r="J161" s="3"/>
      <c r="K161" s="3"/>
      <c r="L161" s="3"/>
      <c r="M161" s="3"/>
      <c r="N161" s="3"/>
      <c r="O161" s="3"/>
      <c r="P161" s="3"/>
      <c r="Q161" s="3"/>
      <c r="R161" s="3"/>
      <c r="S161" s="3"/>
      <c r="T161" s="3"/>
      <c r="U161" s="3"/>
      <c r="V161" s="3"/>
      <c r="W161" s="3"/>
      <c r="X161" s="3"/>
      <c r="Y161" s="3"/>
    </row>
    <row r="162" spans="1:25" hidden="1">
      <c r="A162" s="5"/>
      <c r="B162" s="3"/>
      <c r="C162" s="3"/>
      <c r="D162" s="3"/>
      <c r="E162" s="3"/>
      <c r="F162" s="3"/>
      <c r="G162" s="3"/>
      <c r="H162" s="3"/>
      <c r="I162" s="3"/>
      <c r="J162" s="3"/>
      <c r="K162" s="3"/>
      <c r="L162" s="3"/>
      <c r="M162" s="3"/>
      <c r="N162" s="3"/>
      <c r="O162" s="3"/>
      <c r="P162" s="3"/>
      <c r="Q162" s="3"/>
      <c r="R162" s="3"/>
      <c r="S162" s="3"/>
      <c r="T162" s="3"/>
      <c r="U162" s="3"/>
      <c r="V162" s="3"/>
      <c r="W162" s="3"/>
      <c r="X162" s="3"/>
      <c r="Y162" s="3"/>
    </row>
    <row r="163" spans="1:25" hidden="1">
      <c r="A163" s="5"/>
      <c r="B163" s="3"/>
      <c r="C163" s="3"/>
      <c r="D163" s="3"/>
      <c r="E163" s="3"/>
      <c r="F163" s="3"/>
      <c r="G163" s="3"/>
      <c r="H163" s="3"/>
      <c r="I163" s="3"/>
      <c r="J163" s="3"/>
      <c r="K163" s="3"/>
      <c r="L163" s="3"/>
      <c r="M163" s="3"/>
      <c r="N163" s="3"/>
      <c r="O163" s="3"/>
      <c r="P163" s="3"/>
      <c r="Q163" s="3"/>
      <c r="R163" s="3"/>
      <c r="S163" s="3"/>
      <c r="T163" s="3"/>
      <c r="U163" s="3"/>
      <c r="V163" s="3"/>
      <c r="W163" s="3"/>
      <c r="X163" s="3"/>
      <c r="Y163" s="3"/>
    </row>
    <row r="164" spans="1:25" hidden="1">
      <c r="A164" s="5"/>
      <c r="B164" s="3"/>
      <c r="C164" s="3"/>
      <c r="D164" s="3"/>
      <c r="E164" s="3"/>
      <c r="F164" s="3"/>
      <c r="G164" s="3"/>
      <c r="H164" s="3"/>
      <c r="I164" s="3"/>
      <c r="J164" s="3"/>
      <c r="K164" s="3"/>
      <c r="L164" s="3"/>
      <c r="M164" s="3"/>
      <c r="N164" s="3"/>
      <c r="O164" s="3"/>
      <c r="P164" s="3"/>
      <c r="Q164" s="3"/>
      <c r="R164" s="3"/>
      <c r="S164" s="3"/>
      <c r="T164" s="3"/>
      <c r="U164" s="3"/>
      <c r="V164" s="3"/>
      <c r="W164" s="3"/>
      <c r="X164" s="3"/>
      <c r="Y164" s="3"/>
    </row>
    <row r="165" spans="1:25" hidden="1">
      <c r="A165" s="5"/>
      <c r="B165" s="3"/>
      <c r="C165" s="3"/>
      <c r="D165" s="3"/>
      <c r="E165" s="3"/>
      <c r="F165" s="3"/>
      <c r="G165" s="3"/>
      <c r="H165" s="3"/>
      <c r="I165" s="3"/>
      <c r="J165" s="3"/>
      <c r="K165" s="3"/>
      <c r="L165" s="3"/>
      <c r="M165" s="3"/>
      <c r="N165" s="3"/>
      <c r="O165" s="3"/>
      <c r="P165" s="3"/>
      <c r="Q165" s="3"/>
      <c r="R165" s="3"/>
      <c r="S165" s="3"/>
      <c r="T165" s="3"/>
      <c r="U165" s="3"/>
      <c r="V165" s="3"/>
      <c r="W165" s="3"/>
      <c r="X165" s="3"/>
      <c r="Y165" s="3"/>
    </row>
    <row r="166" spans="1:25" hidden="1">
      <c r="A166" s="5"/>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25" hidden="1">
      <c r="A167" s="5"/>
      <c r="B167" s="3"/>
      <c r="C167" s="3"/>
      <c r="D167" s="3"/>
      <c r="E167" s="3"/>
      <c r="F167" s="3"/>
      <c r="G167" s="3"/>
      <c r="H167" s="3"/>
      <c r="I167" s="3"/>
      <c r="J167" s="3"/>
      <c r="K167" s="3"/>
      <c r="L167" s="3"/>
      <c r="M167" s="3"/>
      <c r="N167" s="3"/>
      <c r="O167" s="3"/>
      <c r="P167" s="3"/>
      <c r="Q167" s="3"/>
      <c r="R167" s="3"/>
      <c r="S167" s="3"/>
      <c r="T167" s="3"/>
      <c r="U167" s="3"/>
      <c r="V167" s="3"/>
      <c r="W167" s="3"/>
      <c r="X167" s="3"/>
      <c r="Y167" s="3"/>
    </row>
    <row r="168" spans="1:25" hidden="1">
      <c r="A168" s="5"/>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25" hidden="1">
      <c r="A169" s="5"/>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25" hidden="1">
      <c r="A170" s="5"/>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25" hidden="1">
      <c r="A171" s="5"/>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25" hidden="1">
      <c r="A172" s="5"/>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25" hidden="1">
      <c r="A173" s="5"/>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25" hidden="1">
      <c r="A174" s="5"/>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25" hidden="1">
      <c r="A175" s="5"/>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25" hidden="1">
      <c r="A176" s="5"/>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1:25" hidden="1">
      <c r="A177" s="5"/>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1:25" hidden="1">
      <c r="A178" s="5"/>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1:25" hidden="1">
      <c r="A179" s="5"/>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1:25" hidden="1">
      <c r="A180" s="5"/>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1:25" hidden="1">
      <c r="A181" s="5"/>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1:25" hidden="1">
      <c r="A182" s="5"/>
      <c r="B182" s="3"/>
      <c r="C182" s="3"/>
      <c r="D182" s="3"/>
      <c r="E182" s="3"/>
      <c r="F182" s="3"/>
      <c r="G182" s="3"/>
      <c r="H182" s="3"/>
      <c r="I182" s="3"/>
      <c r="J182" s="3"/>
      <c r="K182" s="3"/>
      <c r="L182" s="3"/>
      <c r="M182" s="3"/>
      <c r="N182" s="3"/>
      <c r="O182" s="3"/>
      <c r="P182" s="3"/>
      <c r="Q182" s="3"/>
      <c r="R182" s="3"/>
      <c r="S182" s="3"/>
      <c r="T182" s="3"/>
      <c r="U182" s="3"/>
      <c r="V182" s="3"/>
      <c r="W182" s="3"/>
      <c r="X182" s="3"/>
      <c r="Y182" s="3"/>
    </row>
    <row r="183" spans="1:25" hidden="1">
      <c r="A183" s="5"/>
      <c r="B183" s="3"/>
      <c r="C183" s="3"/>
      <c r="D183" s="3"/>
      <c r="E183" s="3"/>
      <c r="F183" s="3"/>
      <c r="G183" s="3"/>
      <c r="H183" s="3"/>
      <c r="I183" s="3"/>
      <c r="J183" s="3"/>
      <c r="K183" s="3"/>
      <c r="L183" s="3"/>
      <c r="M183" s="3"/>
      <c r="N183" s="3"/>
      <c r="O183" s="3"/>
      <c r="P183" s="3"/>
      <c r="Q183" s="3"/>
      <c r="R183" s="3"/>
      <c r="S183" s="3"/>
      <c r="T183" s="3"/>
      <c r="U183" s="3"/>
      <c r="V183" s="3"/>
      <c r="W183" s="3"/>
      <c r="X183" s="3"/>
      <c r="Y183" s="3"/>
    </row>
    <row r="184" spans="1:25" hidden="1">
      <c r="A184" s="5"/>
      <c r="B184" s="3"/>
      <c r="C184" s="3"/>
      <c r="D184" s="3"/>
      <c r="E184" s="3"/>
      <c r="F184" s="3"/>
      <c r="G184" s="3"/>
      <c r="H184" s="3"/>
      <c r="I184" s="3"/>
      <c r="J184" s="3"/>
      <c r="K184" s="3"/>
      <c r="L184" s="3"/>
      <c r="M184" s="3"/>
      <c r="N184" s="3"/>
      <c r="O184" s="3"/>
      <c r="P184" s="3"/>
      <c r="Q184" s="3"/>
      <c r="R184" s="3"/>
      <c r="S184" s="3"/>
      <c r="T184" s="3"/>
      <c r="U184" s="3"/>
      <c r="V184" s="3"/>
      <c r="W184" s="3"/>
      <c r="X184" s="3"/>
      <c r="Y184" s="3"/>
    </row>
    <row r="185" spans="1:25" hidden="1">
      <c r="A185" s="5"/>
      <c r="B185" s="3"/>
      <c r="C185" s="3"/>
      <c r="D185" s="3"/>
      <c r="E185" s="3"/>
      <c r="F185" s="3"/>
      <c r="G185" s="3"/>
      <c r="H185" s="3"/>
      <c r="I185" s="3"/>
      <c r="J185" s="3"/>
      <c r="K185" s="3"/>
      <c r="L185" s="3"/>
      <c r="M185" s="3"/>
      <c r="N185" s="3"/>
      <c r="O185" s="3"/>
      <c r="P185" s="3"/>
      <c r="Q185" s="3"/>
      <c r="R185" s="3"/>
      <c r="S185" s="3"/>
      <c r="T185" s="3"/>
      <c r="U185" s="3"/>
      <c r="V185" s="3"/>
      <c r="W185" s="3"/>
      <c r="X185" s="3"/>
      <c r="Y185" s="3"/>
    </row>
    <row r="186" spans="1:25" hidden="1">
      <c r="A186" s="5"/>
      <c r="B186" s="3"/>
      <c r="C186" s="3"/>
      <c r="D186" s="3"/>
      <c r="E186" s="3"/>
      <c r="F186" s="3"/>
      <c r="G186" s="3"/>
      <c r="H186" s="3"/>
      <c r="I186" s="3"/>
      <c r="J186" s="3"/>
      <c r="K186" s="3"/>
      <c r="L186" s="3"/>
      <c r="M186" s="3"/>
      <c r="N186" s="3"/>
      <c r="O186" s="3"/>
      <c r="P186" s="3"/>
      <c r="Q186" s="3"/>
      <c r="R186" s="3"/>
      <c r="S186" s="3"/>
      <c r="T186" s="3"/>
      <c r="U186" s="3"/>
      <c r="V186" s="3"/>
      <c r="W186" s="3"/>
      <c r="X186" s="3"/>
      <c r="Y186" s="3"/>
    </row>
    <row r="187" spans="1:25" hidden="1">
      <c r="A187" s="5"/>
      <c r="B187" s="3"/>
      <c r="C187" s="3"/>
      <c r="D187" s="3"/>
      <c r="E187" s="3"/>
      <c r="F187" s="3"/>
      <c r="G187" s="3"/>
      <c r="H187" s="3"/>
      <c r="I187" s="3"/>
      <c r="J187" s="3"/>
      <c r="K187" s="3"/>
      <c r="L187" s="3"/>
      <c r="M187" s="3"/>
      <c r="N187" s="3"/>
      <c r="O187" s="3"/>
      <c r="P187" s="3"/>
      <c r="Q187" s="3"/>
      <c r="R187" s="3"/>
      <c r="S187" s="3"/>
      <c r="T187" s="3"/>
      <c r="U187" s="3"/>
      <c r="V187" s="3"/>
      <c r="W187" s="3"/>
      <c r="X187" s="3"/>
      <c r="Y187" s="3"/>
    </row>
    <row r="188" spans="1:25" hidden="1">
      <c r="A188" s="5"/>
      <c r="B188" s="3"/>
      <c r="C188" s="3"/>
      <c r="D188" s="3"/>
      <c r="E188" s="3"/>
      <c r="F188" s="3"/>
      <c r="G188" s="3"/>
      <c r="H188" s="3"/>
      <c r="I188" s="3"/>
      <c r="J188" s="3"/>
      <c r="K188" s="3"/>
      <c r="L188" s="3"/>
      <c r="M188" s="3"/>
      <c r="N188" s="3"/>
      <c r="O188" s="3"/>
      <c r="P188" s="3"/>
      <c r="Q188" s="3"/>
      <c r="R188" s="3"/>
      <c r="S188" s="3"/>
      <c r="T188" s="3"/>
      <c r="U188" s="3"/>
      <c r="V188" s="3"/>
      <c r="W188" s="3"/>
      <c r="X188" s="3"/>
      <c r="Y188" s="3"/>
    </row>
    <row r="189" spans="1:25" hidden="1">
      <c r="A189" s="5"/>
      <c r="B189" s="3"/>
      <c r="C189" s="3"/>
      <c r="D189" s="3"/>
      <c r="E189" s="3"/>
      <c r="F189" s="3"/>
      <c r="G189" s="3"/>
      <c r="H189" s="3"/>
      <c r="I189" s="3"/>
      <c r="J189" s="3"/>
      <c r="K189" s="3"/>
      <c r="L189" s="3"/>
      <c r="M189" s="3"/>
      <c r="N189" s="3"/>
      <c r="O189" s="3"/>
      <c r="P189" s="3"/>
      <c r="Q189" s="3"/>
      <c r="R189" s="3"/>
      <c r="S189" s="3"/>
      <c r="T189" s="3"/>
      <c r="U189" s="3"/>
      <c r="V189" s="3"/>
      <c r="W189" s="3"/>
      <c r="X189" s="3"/>
      <c r="Y189" s="3"/>
    </row>
    <row r="190" spans="1:25" hidden="1">
      <c r="A190" s="5"/>
      <c r="B190" s="3"/>
      <c r="C190" s="3"/>
      <c r="D190" s="3"/>
      <c r="E190" s="3"/>
      <c r="F190" s="3"/>
      <c r="G190" s="3"/>
      <c r="H190" s="3"/>
      <c r="I190" s="3"/>
      <c r="J190" s="3"/>
      <c r="K190" s="3"/>
      <c r="L190" s="3"/>
      <c r="M190" s="3"/>
      <c r="N190" s="3"/>
      <c r="O190" s="3"/>
      <c r="P190" s="3"/>
      <c r="Q190" s="3"/>
      <c r="R190" s="3"/>
      <c r="S190" s="3"/>
      <c r="T190" s="3"/>
      <c r="U190" s="3"/>
      <c r="V190" s="3"/>
      <c r="W190" s="3"/>
      <c r="X190" s="3"/>
      <c r="Y190" s="3"/>
    </row>
    <row r="191" spans="1:25" hidden="1">
      <c r="A191" s="5"/>
      <c r="B191" s="3"/>
      <c r="C191" s="3"/>
      <c r="D191" s="3"/>
      <c r="E191" s="3"/>
      <c r="F191" s="3"/>
      <c r="G191" s="3"/>
      <c r="H191" s="3"/>
      <c r="I191" s="3"/>
      <c r="J191" s="3"/>
      <c r="K191" s="3"/>
      <c r="L191" s="3"/>
      <c r="M191" s="3"/>
      <c r="N191" s="3"/>
      <c r="O191" s="3"/>
      <c r="P191" s="3"/>
      <c r="Q191" s="3"/>
      <c r="R191" s="3"/>
      <c r="S191" s="3"/>
      <c r="T191" s="3"/>
      <c r="U191" s="3"/>
      <c r="V191" s="3"/>
      <c r="W191" s="3"/>
      <c r="X191" s="3"/>
      <c r="Y191" s="3"/>
    </row>
    <row r="192" spans="1:25" hidden="1">
      <c r="A192" s="5"/>
      <c r="B192" s="3"/>
      <c r="C192" s="3"/>
      <c r="D192" s="3"/>
      <c r="E192" s="3"/>
      <c r="F192" s="3"/>
      <c r="G192" s="3"/>
      <c r="H192" s="3"/>
      <c r="I192" s="3"/>
      <c r="J192" s="3"/>
      <c r="K192" s="3"/>
      <c r="L192" s="3"/>
      <c r="M192" s="3"/>
      <c r="N192" s="3"/>
      <c r="O192" s="3"/>
      <c r="P192" s="3"/>
      <c r="Q192" s="3"/>
      <c r="R192" s="3"/>
      <c r="S192" s="3"/>
      <c r="T192" s="3"/>
      <c r="U192" s="3"/>
      <c r="V192" s="3"/>
      <c r="W192" s="3"/>
      <c r="X192" s="3"/>
      <c r="Y192" s="3"/>
    </row>
    <row r="193" spans="1:25" hidden="1">
      <c r="A193" s="5"/>
      <c r="B193" s="3"/>
      <c r="C193" s="3"/>
      <c r="D193" s="3"/>
      <c r="E193" s="3"/>
      <c r="F193" s="3"/>
      <c r="G193" s="3"/>
      <c r="H193" s="3"/>
      <c r="I193" s="3"/>
      <c r="J193" s="3"/>
      <c r="K193" s="3"/>
      <c r="L193" s="3"/>
      <c r="M193" s="3"/>
      <c r="N193" s="3"/>
      <c r="O193" s="3"/>
      <c r="P193" s="3"/>
      <c r="Q193" s="3"/>
      <c r="R193" s="3"/>
      <c r="S193" s="3"/>
      <c r="T193" s="3"/>
      <c r="U193" s="3"/>
      <c r="V193" s="3"/>
      <c r="W193" s="3"/>
      <c r="X193" s="3"/>
      <c r="Y193" s="3"/>
    </row>
    <row r="194" spans="1:25" hidden="1">
      <c r="A194" s="5"/>
      <c r="B194" s="3"/>
      <c r="C194" s="3"/>
      <c r="D194" s="3"/>
      <c r="E194" s="3"/>
      <c r="F194" s="3"/>
      <c r="G194" s="3"/>
      <c r="H194" s="3"/>
      <c r="I194" s="3"/>
      <c r="J194" s="3"/>
      <c r="K194" s="3"/>
      <c r="L194" s="3"/>
      <c r="M194" s="3"/>
      <c r="N194" s="3"/>
      <c r="O194" s="3"/>
      <c r="P194" s="3"/>
      <c r="Q194" s="3"/>
      <c r="R194" s="3"/>
      <c r="S194" s="3"/>
      <c r="T194" s="3"/>
      <c r="U194" s="3"/>
      <c r="V194" s="3"/>
      <c r="W194" s="3"/>
      <c r="X194" s="3"/>
      <c r="Y194" s="3"/>
    </row>
    <row r="195" spans="1:25" hidden="1">
      <c r="A195" s="5"/>
      <c r="B195" s="3"/>
      <c r="C195" s="3"/>
      <c r="D195" s="3"/>
      <c r="E195" s="3"/>
      <c r="F195" s="3"/>
      <c r="G195" s="3"/>
      <c r="H195" s="3"/>
      <c r="I195" s="3"/>
      <c r="J195" s="3"/>
      <c r="K195" s="3"/>
      <c r="L195" s="3"/>
      <c r="M195" s="3"/>
      <c r="N195" s="3"/>
      <c r="O195" s="3"/>
      <c r="P195" s="3"/>
      <c r="Q195" s="3"/>
      <c r="R195" s="3"/>
      <c r="S195" s="3"/>
      <c r="T195" s="3"/>
      <c r="U195" s="3"/>
      <c r="V195" s="3"/>
      <c r="W195" s="3"/>
      <c r="X195" s="3"/>
      <c r="Y195" s="3"/>
    </row>
    <row r="196" spans="1:25" hidden="1">
      <c r="A196" s="5"/>
      <c r="B196" s="3"/>
      <c r="C196" s="3"/>
      <c r="D196" s="3"/>
      <c r="E196" s="3"/>
      <c r="F196" s="3"/>
      <c r="G196" s="3"/>
      <c r="H196" s="3"/>
      <c r="I196" s="3"/>
      <c r="J196" s="3"/>
      <c r="K196" s="3"/>
      <c r="L196" s="3"/>
      <c r="M196" s="3"/>
      <c r="N196" s="3"/>
      <c r="O196" s="3"/>
      <c r="P196" s="3"/>
      <c r="Q196" s="3"/>
      <c r="R196" s="3"/>
      <c r="S196" s="3"/>
      <c r="T196" s="3"/>
      <c r="U196" s="3"/>
      <c r="V196" s="3"/>
      <c r="W196" s="3"/>
      <c r="X196" s="3"/>
      <c r="Y196" s="3"/>
    </row>
    <row r="197" spans="1:25" hidden="1">
      <c r="A197" s="5"/>
      <c r="B197" s="3"/>
      <c r="C197" s="3"/>
      <c r="D197" s="3"/>
      <c r="E197" s="3"/>
      <c r="F197" s="3"/>
      <c r="G197" s="3"/>
      <c r="H197" s="3"/>
      <c r="I197" s="3"/>
      <c r="J197" s="3"/>
      <c r="K197" s="3"/>
      <c r="L197" s="3"/>
      <c r="M197" s="3"/>
      <c r="N197" s="3"/>
      <c r="O197" s="3"/>
      <c r="P197" s="3"/>
      <c r="Q197" s="3"/>
      <c r="R197" s="3"/>
      <c r="S197" s="3"/>
      <c r="T197" s="3"/>
      <c r="U197" s="3"/>
      <c r="V197" s="3"/>
      <c r="W197" s="3"/>
      <c r="X197" s="3"/>
      <c r="Y197" s="3"/>
    </row>
    <row r="198" spans="1:25" hidden="1">
      <c r="A198" s="5"/>
      <c r="B198" s="3"/>
      <c r="C198" s="3"/>
      <c r="D198" s="3"/>
      <c r="E198" s="3"/>
      <c r="F198" s="3"/>
      <c r="G198" s="3"/>
      <c r="H198" s="3"/>
      <c r="I198" s="3"/>
      <c r="J198" s="3"/>
      <c r="K198" s="3"/>
      <c r="L198" s="3"/>
      <c r="M198" s="3"/>
      <c r="N198" s="3"/>
      <c r="O198" s="3"/>
      <c r="P198" s="3"/>
      <c r="Q198" s="3"/>
      <c r="R198" s="3"/>
      <c r="S198" s="3"/>
      <c r="T198" s="3"/>
      <c r="U198" s="3"/>
      <c r="V198" s="3"/>
      <c r="W198" s="3"/>
      <c r="X198" s="3"/>
      <c r="Y198" s="3"/>
    </row>
    <row r="199" spans="1:25" hidden="1">
      <c r="A199" s="5"/>
      <c r="B199" s="3"/>
      <c r="C199" s="3"/>
      <c r="D199" s="3"/>
      <c r="E199" s="3"/>
      <c r="F199" s="3"/>
      <c r="G199" s="3"/>
      <c r="H199" s="3"/>
      <c r="I199" s="3"/>
      <c r="J199" s="3"/>
      <c r="K199" s="3"/>
      <c r="L199" s="3"/>
      <c r="M199" s="3"/>
      <c r="N199" s="3"/>
      <c r="O199" s="3"/>
      <c r="P199" s="3"/>
      <c r="Q199" s="3"/>
      <c r="R199" s="3"/>
      <c r="S199" s="3"/>
      <c r="T199" s="3"/>
      <c r="U199" s="3"/>
      <c r="V199" s="3"/>
      <c r="W199" s="3"/>
      <c r="X199" s="3"/>
      <c r="Y199" s="3"/>
    </row>
    <row r="200" spans="1:25" hidden="1">
      <c r="A200" s="5"/>
      <c r="B200" s="3"/>
      <c r="C200" s="3"/>
      <c r="D200" s="3"/>
      <c r="E200" s="3"/>
      <c r="F200" s="3"/>
      <c r="G200" s="3"/>
      <c r="H200" s="3"/>
      <c r="I200" s="3"/>
      <c r="J200" s="3"/>
      <c r="K200" s="3"/>
      <c r="L200" s="3"/>
      <c r="M200" s="3"/>
      <c r="N200" s="3"/>
      <c r="O200" s="3"/>
      <c r="P200" s="3"/>
      <c r="Q200" s="3"/>
      <c r="R200" s="3"/>
      <c r="S200" s="3"/>
      <c r="T200" s="3"/>
      <c r="U200" s="3"/>
      <c r="V200" s="3"/>
      <c r="W200" s="3"/>
      <c r="X200" s="3"/>
      <c r="Y200" s="3"/>
    </row>
    <row r="201" spans="1:25" hidden="1">
      <c r="A201" s="5"/>
      <c r="B201" s="3"/>
      <c r="C201" s="3"/>
      <c r="D201" s="3"/>
      <c r="E201" s="3"/>
      <c r="F201" s="3"/>
      <c r="G201" s="3"/>
      <c r="H201" s="3"/>
      <c r="I201" s="3"/>
      <c r="J201" s="3"/>
      <c r="K201" s="3"/>
      <c r="L201" s="3"/>
      <c r="M201" s="3"/>
      <c r="N201" s="3"/>
      <c r="O201" s="3"/>
      <c r="P201" s="3"/>
      <c r="Q201" s="3"/>
      <c r="R201" s="3"/>
      <c r="S201" s="3"/>
      <c r="T201" s="3"/>
      <c r="U201" s="3"/>
      <c r="V201" s="3"/>
      <c r="W201" s="3"/>
      <c r="X201" s="3"/>
      <c r="Y201" s="3"/>
    </row>
    <row r="202" spans="1:25" hidden="1">
      <c r="A202" s="5"/>
      <c r="B202" s="3"/>
      <c r="C202" s="3"/>
      <c r="D202" s="3"/>
      <c r="E202" s="3"/>
      <c r="F202" s="3"/>
      <c r="G202" s="3"/>
      <c r="H202" s="3"/>
      <c r="I202" s="3"/>
      <c r="J202" s="3"/>
      <c r="K202" s="3"/>
      <c r="L202" s="3"/>
      <c r="M202" s="3"/>
      <c r="N202" s="3"/>
      <c r="O202" s="3"/>
      <c r="P202" s="3"/>
      <c r="Q202" s="3"/>
      <c r="R202" s="3"/>
      <c r="S202" s="3"/>
      <c r="T202" s="3"/>
      <c r="U202" s="3"/>
      <c r="V202" s="3"/>
      <c r="W202" s="3"/>
      <c r="X202" s="3"/>
      <c r="Y202" s="3"/>
    </row>
    <row r="203" spans="1:25" hidden="1">
      <c r="A203" s="5"/>
      <c r="B203" s="3"/>
      <c r="C203" s="3"/>
      <c r="D203" s="3"/>
      <c r="E203" s="3"/>
      <c r="F203" s="3"/>
      <c r="G203" s="3"/>
      <c r="H203" s="3"/>
      <c r="I203" s="3"/>
      <c r="J203" s="3"/>
      <c r="K203" s="3"/>
      <c r="L203" s="3"/>
      <c r="M203" s="3"/>
      <c r="N203" s="3"/>
      <c r="O203" s="3"/>
      <c r="P203" s="3"/>
      <c r="Q203" s="3"/>
      <c r="R203" s="3"/>
      <c r="S203" s="3"/>
      <c r="T203" s="3"/>
      <c r="U203" s="3"/>
      <c r="V203" s="3"/>
      <c r="W203" s="3"/>
      <c r="X203" s="3"/>
      <c r="Y203" s="3"/>
    </row>
    <row r="204" spans="1:25" hidden="1">
      <c r="A204" s="5"/>
      <c r="B204" s="3"/>
      <c r="C204" s="3"/>
      <c r="D204" s="3"/>
      <c r="E204" s="3"/>
      <c r="F204" s="3"/>
      <c r="G204" s="3"/>
      <c r="H204" s="3"/>
      <c r="I204" s="3"/>
      <c r="J204" s="3"/>
      <c r="K204" s="3"/>
      <c r="L204" s="3"/>
      <c r="M204" s="3"/>
      <c r="N204" s="3"/>
      <c r="O204" s="3"/>
      <c r="P204" s="3"/>
      <c r="Q204" s="3"/>
      <c r="R204" s="3"/>
      <c r="S204" s="3"/>
      <c r="T204" s="3"/>
      <c r="U204" s="3"/>
      <c r="V204" s="3"/>
      <c r="W204" s="3"/>
      <c r="X204" s="3"/>
      <c r="Y204" s="3"/>
    </row>
    <row r="205" spans="1:25" hidden="1">
      <c r="A205" s="5"/>
      <c r="B205" s="3"/>
      <c r="C205" s="3"/>
      <c r="D205" s="3"/>
      <c r="E205" s="3"/>
      <c r="F205" s="3"/>
      <c r="G205" s="3"/>
      <c r="H205" s="3"/>
      <c r="I205" s="3"/>
      <c r="J205" s="3"/>
      <c r="K205" s="3"/>
      <c r="L205" s="3"/>
      <c r="M205" s="3"/>
      <c r="N205" s="3"/>
      <c r="O205" s="3"/>
      <c r="P205" s="3"/>
      <c r="Q205" s="3"/>
      <c r="R205" s="3"/>
      <c r="S205" s="3"/>
      <c r="T205" s="3"/>
      <c r="U205" s="3"/>
      <c r="V205" s="3"/>
      <c r="W205" s="3"/>
      <c r="X205" s="3"/>
      <c r="Y205" s="3"/>
    </row>
    <row r="206" spans="1:25" hidden="1">
      <c r="A206" s="5"/>
      <c r="B206" s="3"/>
      <c r="C206" s="3"/>
      <c r="D206" s="3"/>
      <c r="E206" s="3"/>
      <c r="F206" s="3"/>
      <c r="G206" s="3"/>
      <c r="H206" s="3"/>
      <c r="I206" s="3"/>
      <c r="J206" s="3"/>
      <c r="K206" s="3"/>
      <c r="L206" s="3"/>
      <c r="M206" s="3"/>
      <c r="N206" s="3"/>
      <c r="O206" s="3"/>
      <c r="P206" s="3"/>
      <c r="Q206" s="3"/>
      <c r="R206" s="3"/>
      <c r="S206" s="3"/>
      <c r="T206" s="3"/>
      <c r="U206" s="3"/>
      <c r="V206" s="3"/>
      <c r="W206" s="3"/>
      <c r="X206" s="3"/>
      <c r="Y206" s="3"/>
    </row>
    <row r="207" spans="1:25" hidden="1">
      <c r="A207" s="5"/>
      <c r="B207" s="3"/>
      <c r="C207" s="3"/>
      <c r="D207" s="3"/>
      <c r="E207" s="3"/>
      <c r="F207" s="3"/>
      <c r="G207" s="3"/>
      <c r="H207" s="3"/>
      <c r="I207" s="3"/>
      <c r="J207" s="3"/>
      <c r="K207" s="3"/>
      <c r="L207" s="3"/>
      <c r="M207" s="3"/>
      <c r="N207" s="3"/>
      <c r="O207" s="3"/>
      <c r="P207" s="3"/>
      <c r="Q207" s="3"/>
      <c r="R207" s="3"/>
      <c r="S207" s="3"/>
      <c r="T207" s="3"/>
      <c r="U207" s="3"/>
      <c r="V207" s="3"/>
      <c r="W207" s="3"/>
      <c r="X207" s="3"/>
      <c r="Y207" s="3"/>
    </row>
    <row r="208" spans="1:25" hidden="1">
      <c r="A208" s="5"/>
      <c r="B208" s="3"/>
      <c r="C208" s="3"/>
      <c r="D208" s="3"/>
      <c r="E208" s="3"/>
      <c r="F208" s="3"/>
      <c r="G208" s="3"/>
      <c r="H208" s="3"/>
      <c r="I208" s="3"/>
      <c r="J208" s="3"/>
      <c r="K208" s="3"/>
      <c r="L208" s="3"/>
      <c r="M208" s="3"/>
      <c r="N208" s="3"/>
      <c r="O208" s="3"/>
      <c r="P208" s="3"/>
      <c r="Q208" s="3"/>
      <c r="R208" s="3"/>
      <c r="S208" s="3"/>
      <c r="T208" s="3"/>
      <c r="U208" s="3"/>
      <c r="V208" s="3"/>
      <c r="W208" s="3"/>
      <c r="X208" s="3"/>
      <c r="Y208" s="3"/>
    </row>
    <row r="209" spans="1:25" hidden="1">
      <c r="A209" s="5"/>
      <c r="B209" s="3"/>
      <c r="C209" s="3"/>
      <c r="D209" s="3"/>
      <c r="E209" s="3"/>
      <c r="F209" s="3"/>
      <c r="G209" s="3"/>
      <c r="H209" s="3"/>
      <c r="I209" s="3"/>
      <c r="J209" s="3"/>
      <c r="K209" s="3"/>
      <c r="L209" s="3"/>
      <c r="M209" s="3"/>
      <c r="N209" s="3"/>
      <c r="O209" s="3"/>
      <c r="P209" s="3"/>
      <c r="Q209" s="3"/>
      <c r="R209" s="3"/>
      <c r="S209" s="3"/>
      <c r="T209" s="3"/>
      <c r="U209" s="3"/>
      <c r="V209" s="3"/>
      <c r="W209" s="3"/>
      <c r="X209" s="3"/>
      <c r="Y209" s="3"/>
    </row>
    <row r="210" spans="1:25" hidden="1">
      <c r="A210" s="5"/>
      <c r="B210" s="3"/>
      <c r="C210" s="3"/>
      <c r="D210" s="3"/>
      <c r="E210" s="3"/>
      <c r="F210" s="3"/>
      <c r="G210" s="3"/>
      <c r="H210" s="3"/>
      <c r="I210" s="3"/>
      <c r="J210" s="3"/>
      <c r="K210" s="3"/>
      <c r="L210" s="3"/>
      <c r="M210" s="3"/>
      <c r="N210" s="3"/>
      <c r="O210" s="3"/>
      <c r="P210" s="3"/>
      <c r="Q210" s="3"/>
      <c r="R210" s="3"/>
      <c r="S210" s="3"/>
      <c r="T210" s="3"/>
      <c r="U210" s="3"/>
      <c r="V210" s="3"/>
      <c r="W210" s="3"/>
      <c r="X210" s="3"/>
      <c r="Y210" s="3"/>
    </row>
    <row r="211" spans="1:25" hidden="1">
      <c r="A211" s="5"/>
      <c r="B211" s="3"/>
      <c r="C211" s="3"/>
      <c r="D211" s="3"/>
      <c r="E211" s="3"/>
      <c r="F211" s="3"/>
      <c r="G211" s="3"/>
      <c r="H211" s="3"/>
      <c r="I211" s="3"/>
      <c r="J211" s="3"/>
      <c r="K211" s="3"/>
      <c r="L211" s="3"/>
      <c r="M211" s="3"/>
      <c r="N211" s="3"/>
      <c r="O211" s="3"/>
      <c r="P211" s="3"/>
      <c r="Q211" s="3"/>
      <c r="R211" s="3"/>
      <c r="S211" s="3"/>
      <c r="T211" s="3"/>
      <c r="U211" s="3"/>
      <c r="V211" s="3"/>
      <c r="W211" s="3"/>
      <c r="X211" s="3"/>
      <c r="Y211" s="3"/>
    </row>
    <row r="212" spans="1:25" hidden="1">
      <c r="A212" s="5"/>
      <c r="B212" s="3"/>
      <c r="C212" s="3"/>
      <c r="D212" s="3"/>
      <c r="E212" s="3"/>
      <c r="F212" s="3"/>
      <c r="G212" s="3"/>
      <c r="H212" s="3"/>
      <c r="I212" s="3"/>
      <c r="J212" s="3"/>
      <c r="K212" s="3"/>
      <c r="L212" s="3"/>
      <c r="M212" s="3"/>
      <c r="N212" s="3"/>
      <c r="O212" s="3"/>
      <c r="P212" s="3"/>
      <c r="Q212" s="3"/>
      <c r="R212" s="3"/>
      <c r="S212" s="3"/>
      <c r="T212" s="3"/>
      <c r="U212" s="3"/>
      <c r="V212" s="3"/>
      <c r="W212" s="3"/>
      <c r="X212" s="3"/>
      <c r="Y212" s="3"/>
    </row>
    <row r="213" spans="1:25" hidden="1">
      <c r="A213" s="5"/>
      <c r="B213" s="3"/>
      <c r="C213" s="3"/>
      <c r="D213" s="3"/>
      <c r="E213" s="3"/>
      <c r="F213" s="3"/>
      <c r="G213" s="3"/>
      <c r="H213" s="3"/>
      <c r="I213" s="3"/>
      <c r="J213" s="3"/>
      <c r="K213" s="3"/>
      <c r="L213" s="3"/>
      <c r="M213" s="3"/>
      <c r="N213" s="3"/>
      <c r="O213" s="3"/>
      <c r="P213" s="3"/>
      <c r="Q213" s="3"/>
      <c r="R213" s="3"/>
      <c r="S213" s="3"/>
      <c r="T213" s="3"/>
      <c r="U213" s="3"/>
      <c r="V213" s="3"/>
      <c r="W213" s="3"/>
      <c r="X213" s="3"/>
      <c r="Y213" s="3"/>
    </row>
    <row r="214" spans="1:25" hidden="1">
      <c r="A214" s="5"/>
      <c r="B214" s="3"/>
      <c r="C214" s="3"/>
      <c r="D214" s="3"/>
      <c r="E214" s="3"/>
      <c r="F214" s="3"/>
      <c r="G214" s="3"/>
      <c r="H214" s="3"/>
      <c r="I214" s="3"/>
      <c r="J214" s="3"/>
      <c r="K214" s="3"/>
      <c r="L214" s="3"/>
      <c r="M214" s="3"/>
      <c r="N214" s="3"/>
      <c r="O214" s="3"/>
      <c r="P214" s="3"/>
      <c r="Q214" s="3"/>
      <c r="R214" s="3"/>
      <c r="S214" s="3"/>
      <c r="T214" s="3"/>
      <c r="U214" s="3"/>
      <c r="V214" s="3"/>
      <c r="W214" s="3"/>
      <c r="X214" s="3"/>
      <c r="Y214" s="3"/>
    </row>
    <row r="215" spans="1:25" hidden="1">
      <c r="A215" s="5"/>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idden="1">
      <c r="A216" s="5"/>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idden="1">
      <c r="A217" s="5"/>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idden="1">
      <c r="A218" s="5"/>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idden="1">
      <c r="A219" s="5"/>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idden="1">
      <c r="A220" s="5"/>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idden="1">
      <c r="A221" s="5"/>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idden="1">
      <c r="A222" s="5"/>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idden="1">
      <c r="A223" s="5"/>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idden="1">
      <c r="A224" s="5"/>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idden="1">
      <c r="A225" s="5"/>
      <c r="B225" s="3"/>
      <c r="C225" s="3"/>
      <c r="D225" s="3"/>
      <c r="E225" s="3"/>
      <c r="F225" s="3"/>
      <c r="G225" s="3"/>
      <c r="H225" s="3"/>
      <c r="I225" s="3"/>
      <c r="J225" s="3"/>
      <c r="K225" s="3"/>
      <c r="L225" s="3"/>
      <c r="M225" s="3"/>
      <c r="N225" s="3"/>
      <c r="O225" s="3"/>
      <c r="P225" s="3"/>
      <c r="Q225" s="3"/>
      <c r="R225" s="3"/>
      <c r="S225" s="3"/>
      <c r="T225" s="3"/>
      <c r="U225" s="3"/>
      <c r="V225" s="3"/>
      <c r="W225" s="3"/>
      <c r="X225" s="3"/>
      <c r="Y225" s="3"/>
    </row>
    <row r="226" spans="1:25" hidden="1">
      <c r="A226" s="5"/>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idden="1">
      <c r="A227" s="5"/>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idden="1">
      <c r="A228" s="5"/>
      <c r="B228" s="3"/>
      <c r="C228" s="3"/>
      <c r="D228" s="3"/>
      <c r="E228" s="3"/>
      <c r="F228" s="3"/>
      <c r="G228" s="3"/>
      <c r="H228" s="3"/>
      <c r="I228" s="3"/>
      <c r="J228" s="3"/>
      <c r="K228" s="3"/>
      <c r="L228" s="3"/>
      <c r="M228" s="3"/>
      <c r="N228" s="3"/>
      <c r="O228" s="3"/>
      <c r="P228" s="3"/>
      <c r="Q228" s="3"/>
      <c r="R228" s="3"/>
      <c r="S228" s="3"/>
      <c r="T228" s="3"/>
      <c r="U228" s="3"/>
      <c r="V228" s="3"/>
      <c r="W228" s="3"/>
      <c r="X228" s="3"/>
      <c r="Y228" s="3"/>
    </row>
    <row r="229" spans="1:25" hidden="1">
      <c r="A229" s="5"/>
      <c r="B229" s="3"/>
      <c r="C229" s="3"/>
      <c r="D229" s="3"/>
      <c r="E229" s="3"/>
      <c r="F229" s="3"/>
      <c r="G229" s="3"/>
      <c r="H229" s="3"/>
      <c r="I229" s="3"/>
      <c r="J229" s="3"/>
      <c r="K229" s="3"/>
      <c r="L229" s="3"/>
      <c r="M229" s="3"/>
      <c r="N229" s="3"/>
      <c r="O229" s="3"/>
      <c r="P229" s="3"/>
      <c r="Q229" s="3"/>
      <c r="R229" s="3"/>
      <c r="S229" s="3"/>
      <c r="T229" s="3"/>
      <c r="U229" s="3"/>
      <c r="V229" s="3"/>
      <c r="W229" s="3"/>
      <c r="X229" s="3"/>
      <c r="Y229" s="3"/>
    </row>
    <row r="230" spans="1:25" hidden="1">
      <c r="A230" s="5"/>
      <c r="B230" s="3"/>
      <c r="C230" s="3"/>
      <c r="D230" s="3"/>
      <c r="E230" s="3"/>
      <c r="F230" s="3"/>
      <c r="G230" s="3"/>
      <c r="H230" s="3"/>
      <c r="I230" s="3"/>
      <c r="J230" s="3"/>
      <c r="K230" s="3"/>
      <c r="L230" s="3"/>
      <c r="M230" s="3"/>
      <c r="N230" s="3"/>
      <c r="O230" s="3"/>
      <c r="P230" s="3"/>
      <c r="Q230" s="3"/>
      <c r="R230" s="3"/>
      <c r="S230" s="3"/>
      <c r="T230" s="3"/>
      <c r="U230" s="3"/>
      <c r="V230" s="3"/>
      <c r="W230" s="3"/>
      <c r="X230" s="3"/>
      <c r="Y230" s="3"/>
    </row>
    <row r="231" spans="1:25" hidden="1">
      <c r="A231" s="5"/>
      <c r="B231" s="3"/>
      <c r="C231" s="3"/>
      <c r="D231" s="3"/>
      <c r="E231" s="3"/>
      <c r="F231" s="3"/>
      <c r="G231" s="3"/>
      <c r="H231" s="3"/>
      <c r="I231" s="3"/>
      <c r="J231" s="3"/>
      <c r="K231" s="3"/>
      <c r="L231" s="3"/>
      <c r="M231" s="3"/>
      <c r="N231" s="3"/>
      <c r="O231" s="3"/>
      <c r="P231" s="3"/>
      <c r="Q231" s="3"/>
      <c r="R231" s="3"/>
      <c r="S231" s="3"/>
      <c r="T231" s="3"/>
      <c r="U231" s="3"/>
      <c r="V231" s="3"/>
      <c r="W231" s="3"/>
      <c r="X231" s="3"/>
      <c r="Y231" s="3"/>
    </row>
    <row r="232" spans="1:25" hidden="1">
      <c r="A232" s="5"/>
      <c r="B232" s="3"/>
      <c r="C232" s="3"/>
      <c r="D232" s="3"/>
      <c r="E232" s="3"/>
      <c r="F232" s="3"/>
      <c r="G232" s="3"/>
      <c r="H232" s="3"/>
      <c r="I232" s="3"/>
      <c r="J232" s="3"/>
      <c r="K232" s="3"/>
      <c r="L232" s="3"/>
      <c r="M232" s="3"/>
      <c r="N232" s="3"/>
      <c r="O232" s="3"/>
      <c r="P232" s="3"/>
      <c r="Q232" s="3"/>
      <c r="R232" s="3"/>
      <c r="S232" s="3"/>
      <c r="T232" s="3"/>
      <c r="U232" s="3"/>
      <c r="V232" s="3"/>
      <c r="W232" s="3"/>
      <c r="X232" s="3"/>
      <c r="Y232" s="3"/>
    </row>
    <row r="233" spans="1:25" hidden="1">
      <c r="A233" s="5"/>
      <c r="B233" s="3"/>
      <c r="C233" s="3"/>
      <c r="D233" s="3"/>
      <c r="E233" s="3"/>
      <c r="F233" s="3"/>
      <c r="G233" s="3"/>
      <c r="H233" s="3"/>
      <c r="I233" s="3"/>
      <c r="J233" s="3"/>
      <c r="K233" s="3"/>
      <c r="L233" s="3"/>
      <c r="M233" s="3"/>
      <c r="N233" s="3"/>
      <c r="O233" s="3"/>
      <c r="P233" s="3"/>
      <c r="Q233" s="3"/>
      <c r="R233" s="3"/>
      <c r="S233" s="3"/>
      <c r="T233" s="3"/>
      <c r="U233" s="3"/>
      <c r="V233" s="3"/>
      <c r="W233" s="3"/>
      <c r="X233" s="3"/>
      <c r="Y233" s="3"/>
    </row>
    <row r="234" spans="1:25" hidden="1">
      <c r="A234" s="5"/>
      <c r="B234" s="3"/>
      <c r="C234" s="3"/>
      <c r="D234" s="3"/>
      <c r="E234" s="3"/>
      <c r="F234" s="3"/>
      <c r="G234" s="3"/>
      <c r="H234" s="3"/>
      <c r="I234" s="3"/>
      <c r="J234" s="3"/>
      <c r="K234" s="3"/>
      <c r="L234" s="3"/>
      <c r="M234" s="3"/>
      <c r="N234" s="3"/>
      <c r="O234" s="3"/>
      <c r="P234" s="3"/>
      <c r="Q234" s="3"/>
      <c r="R234" s="3"/>
      <c r="S234" s="3"/>
      <c r="T234" s="3"/>
      <c r="U234" s="3"/>
      <c r="V234" s="3"/>
      <c r="W234" s="3"/>
      <c r="X234" s="3"/>
      <c r="Y234" s="3"/>
    </row>
    <row r="235" spans="1:25" hidden="1">
      <c r="A235" s="5"/>
      <c r="B235" s="3"/>
      <c r="C235" s="3"/>
      <c r="D235" s="3"/>
      <c r="E235" s="3"/>
      <c r="F235" s="3"/>
      <c r="G235" s="3"/>
      <c r="H235" s="3"/>
      <c r="I235" s="3"/>
      <c r="J235" s="3"/>
      <c r="K235" s="3"/>
      <c r="L235" s="3"/>
      <c r="M235" s="3"/>
      <c r="N235" s="3"/>
      <c r="O235" s="3"/>
      <c r="P235" s="3"/>
      <c r="Q235" s="3"/>
      <c r="R235" s="3"/>
      <c r="S235" s="3"/>
      <c r="T235" s="3"/>
      <c r="U235" s="3"/>
      <c r="V235" s="3"/>
      <c r="W235" s="3"/>
      <c r="X235" s="3"/>
      <c r="Y235" s="3"/>
    </row>
    <row r="236" spans="1:25" hidden="1">
      <c r="A236" s="5"/>
      <c r="B236" s="3"/>
      <c r="C236" s="3"/>
      <c r="D236" s="3"/>
      <c r="E236" s="3"/>
      <c r="F236" s="3"/>
      <c r="G236" s="3"/>
      <c r="H236" s="3"/>
      <c r="I236" s="3"/>
      <c r="J236" s="3"/>
      <c r="K236" s="3"/>
      <c r="L236" s="3"/>
      <c r="M236" s="3"/>
      <c r="N236" s="3"/>
      <c r="O236" s="3"/>
      <c r="P236" s="3"/>
      <c r="Q236" s="3"/>
      <c r="R236" s="3"/>
      <c r="S236" s="3"/>
      <c r="T236" s="3"/>
      <c r="U236" s="3"/>
      <c r="V236" s="3"/>
      <c r="W236" s="3"/>
      <c r="X236" s="3"/>
      <c r="Y236" s="3"/>
    </row>
    <row r="237" spans="1:25" hidden="1">
      <c r="A237" s="5"/>
      <c r="B237" s="3"/>
      <c r="C237" s="3"/>
      <c r="D237" s="3"/>
      <c r="E237" s="3"/>
      <c r="F237" s="3"/>
      <c r="G237" s="3"/>
      <c r="H237" s="3"/>
      <c r="I237" s="3"/>
      <c r="J237" s="3"/>
      <c r="K237" s="3"/>
      <c r="L237" s="3"/>
      <c r="M237" s="3"/>
      <c r="N237" s="3"/>
      <c r="O237" s="3"/>
      <c r="P237" s="3"/>
      <c r="Q237" s="3"/>
      <c r="R237" s="3"/>
      <c r="S237" s="3"/>
      <c r="T237" s="3"/>
      <c r="U237" s="3"/>
      <c r="V237" s="3"/>
      <c r="W237" s="3"/>
      <c r="X237" s="3"/>
      <c r="Y237" s="3"/>
    </row>
    <row r="238" spans="1:25" hidden="1">
      <c r="A238" s="5"/>
      <c r="B238" s="3"/>
      <c r="C238" s="3"/>
      <c r="D238" s="3"/>
      <c r="E238" s="3"/>
      <c r="F238" s="3"/>
      <c r="G238" s="3"/>
      <c r="H238" s="3"/>
      <c r="I238" s="3"/>
      <c r="J238" s="3"/>
      <c r="K238" s="3"/>
      <c r="L238" s="3"/>
      <c r="M238" s="3"/>
      <c r="N238" s="3"/>
      <c r="O238" s="3"/>
      <c r="P238" s="3"/>
      <c r="Q238" s="3"/>
      <c r="R238" s="3"/>
      <c r="S238" s="3"/>
      <c r="T238" s="3"/>
      <c r="U238" s="3"/>
      <c r="V238" s="3"/>
      <c r="W238" s="3"/>
      <c r="X238" s="3"/>
      <c r="Y238" s="3"/>
    </row>
    <row r="239" spans="1:25" hidden="1">
      <c r="A239" s="5"/>
      <c r="B239" s="3"/>
      <c r="C239" s="3"/>
      <c r="D239" s="3"/>
      <c r="E239" s="3"/>
      <c r="F239" s="3"/>
      <c r="G239" s="3"/>
      <c r="H239" s="3"/>
      <c r="I239" s="3"/>
      <c r="J239" s="3"/>
      <c r="K239" s="3"/>
      <c r="L239" s="3"/>
      <c r="M239" s="3"/>
      <c r="N239" s="3"/>
      <c r="O239" s="3"/>
      <c r="P239" s="3"/>
      <c r="Q239" s="3"/>
      <c r="R239" s="3"/>
      <c r="S239" s="3"/>
      <c r="T239" s="3"/>
      <c r="U239" s="3"/>
      <c r="V239" s="3"/>
      <c r="W239" s="3"/>
      <c r="X239" s="3"/>
      <c r="Y239" s="3"/>
    </row>
    <row r="240" spans="1:25" hidden="1">
      <c r="A240" s="5"/>
      <c r="B240" s="3"/>
      <c r="C240" s="3"/>
      <c r="D240" s="3"/>
      <c r="E240" s="3"/>
      <c r="F240" s="3"/>
      <c r="G240" s="3"/>
      <c r="H240" s="3"/>
      <c r="I240" s="3"/>
      <c r="J240" s="3"/>
      <c r="K240" s="3"/>
      <c r="L240" s="3"/>
      <c r="M240" s="3"/>
      <c r="N240" s="3"/>
      <c r="O240" s="3"/>
      <c r="P240" s="3"/>
      <c r="Q240" s="3"/>
      <c r="R240" s="3"/>
      <c r="S240" s="3"/>
      <c r="T240" s="3"/>
      <c r="U240" s="3"/>
      <c r="V240" s="3"/>
      <c r="W240" s="3"/>
      <c r="X240" s="3"/>
      <c r="Y240" s="3"/>
    </row>
    <row r="241" spans="1:25" hidden="1">
      <c r="A241" s="5"/>
      <c r="B241" s="3"/>
      <c r="C241" s="3"/>
      <c r="D241" s="3"/>
      <c r="E241" s="3"/>
      <c r="F241" s="3"/>
      <c r="G241" s="3"/>
      <c r="H241" s="3"/>
      <c r="I241" s="3"/>
      <c r="J241" s="3"/>
      <c r="K241" s="3"/>
      <c r="L241" s="3"/>
      <c r="M241" s="3"/>
      <c r="N241" s="3"/>
      <c r="O241" s="3"/>
      <c r="P241" s="3"/>
      <c r="Q241" s="3"/>
      <c r="R241" s="3"/>
      <c r="S241" s="3"/>
      <c r="T241" s="3"/>
      <c r="U241" s="3"/>
      <c r="V241" s="3"/>
      <c r="W241" s="3"/>
      <c r="X241" s="3"/>
      <c r="Y241" s="3"/>
    </row>
    <row r="242" spans="1:25" hidden="1">
      <c r="A242" s="5"/>
      <c r="B242" s="3"/>
      <c r="C242" s="3"/>
      <c r="D242" s="3"/>
      <c r="E242" s="3"/>
      <c r="F242" s="3"/>
      <c r="G242" s="3"/>
      <c r="H242" s="3"/>
      <c r="I242" s="3"/>
      <c r="J242" s="3"/>
      <c r="K242" s="3"/>
      <c r="L242" s="3"/>
      <c r="M242" s="3"/>
      <c r="N242" s="3"/>
      <c r="O242" s="3"/>
      <c r="P242" s="3"/>
      <c r="Q242" s="3"/>
      <c r="R242" s="3"/>
      <c r="S242" s="3"/>
      <c r="T242" s="3"/>
      <c r="U242" s="3"/>
      <c r="V242" s="3"/>
      <c r="W242" s="3"/>
      <c r="X242" s="3"/>
      <c r="Y242" s="3"/>
    </row>
    <row r="243" spans="1:25" hidden="1">
      <c r="A243" s="5"/>
      <c r="B243" s="3"/>
      <c r="C243" s="3"/>
      <c r="D243" s="3"/>
      <c r="E243" s="3"/>
      <c r="F243" s="3"/>
      <c r="G243" s="3"/>
      <c r="H243" s="3"/>
      <c r="I243" s="3"/>
      <c r="J243" s="3"/>
      <c r="K243" s="3"/>
      <c r="L243" s="3"/>
      <c r="M243" s="3"/>
      <c r="N243" s="3"/>
      <c r="O243" s="3"/>
      <c r="P243" s="3"/>
      <c r="Q243" s="3"/>
      <c r="R243" s="3"/>
      <c r="S243" s="3"/>
      <c r="T243" s="3"/>
      <c r="U243" s="3"/>
      <c r="V243" s="3"/>
      <c r="W243" s="3"/>
      <c r="X243" s="3"/>
      <c r="Y243" s="3"/>
    </row>
    <row r="244" spans="1:25" hidden="1">
      <c r="A244" s="5"/>
      <c r="B244" s="3"/>
      <c r="C244" s="3"/>
      <c r="D244" s="3"/>
      <c r="E244" s="3"/>
      <c r="F244" s="3"/>
      <c r="G244" s="3"/>
      <c r="H244" s="3"/>
      <c r="I244" s="3"/>
      <c r="J244" s="3"/>
      <c r="K244" s="3"/>
      <c r="L244" s="3"/>
      <c r="M244" s="3"/>
      <c r="N244" s="3"/>
      <c r="O244" s="3"/>
      <c r="P244" s="3"/>
      <c r="Q244" s="3"/>
      <c r="R244" s="3"/>
      <c r="S244" s="3"/>
      <c r="T244" s="3"/>
      <c r="U244" s="3"/>
      <c r="V244" s="3"/>
      <c r="W244" s="3"/>
      <c r="X244" s="3"/>
      <c r="Y244" s="3"/>
    </row>
    <row r="245" spans="1:25" hidden="1">
      <c r="A245" s="5"/>
      <c r="B245" s="3"/>
      <c r="C245" s="3"/>
      <c r="D245" s="3"/>
      <c r="E245" s="3"/>
      <c r="F245" s="3"/>
      <c r="G245" s="3"/>
      <c r="H245" s="3"/>
      <c r="I245" s="3"/>
      <c r="J245" s="3"/>
      <c r="K245" s="3"/>
      <c r="L245" s="3"/>
      <c r="M245" s="3"/>
      <c r="N245" s="3"/>
      <c r="O245" s="3"/>
      <c r="P245" s="3"/>
      <c r="Q245" s="3"/>
      <c r="R245" s="3"/>
      <c r="S245" s="3"/>
      <c r="T245" s="3"/>
      <c r="U245" s="3"/>
      <c r="V245" s="3"/>
      <c r="W245" s="3"/>
      <c r="X245" s="3"/>
      <c r="Y245" s="3"/>
    </row>
    <row r="246" spans="1:25" hidden="1">
      <c r="A246" s="5"/>
      <c r="B246" s="3"/>
      <c r="C246" s="3"/>
      <c r="D246" s="3"/>
      <c r="E246" s="3"/>
      <c r="F246" s="3"/>
      <c r="G246" s="3"/>
      <c r="H246" s="3"/>
      <c r="I246" s="3"/>
      <c r="J246" s="3"/>
      <c r="K246" s="3"/>
      <c r="L246" s="3"/>
      <c r="M246" s="3"/>
      <c r="N246" s="3"/>
      <c r="O246" s="3"/>
      <c r="P246" s="3"/>
      <c r="Q246" s="3"/>
      <c r="R246" s="3"/>
      <c r="S246" s="3"/>
      <c r="T246" s="3"/>
      <c r="U246" s="3"/>
      <c r="V246" s="3"/>
      <c r="W246" s="3"/>
      <c r="X246" s="3"/>
      <c r="Y246" s="3"/>
    </row>
    <row r="247" spans="1:25" hidden="1">
      <c r="A247" s="5"/>
      <c r="B247" s="3"/>
      <c r="C247" s="3"/>
      <c r="D247" s="3"/>
      <c r="E247" s="3"/>
      <c r="F247" s="3"/>
      <c r="G247" s="3"/>
      <c r="H247" s="3"/>
      <c r="I247" s="3"/>
      <c r="J247" s="3"/>
      <c r="K247" s="3"/>
      <c r="L247" s="3"/>
      <c r="M247" s="3"/>
      <c r="N247" s="3"/>
      <c r="O247" s="3"/>
      <c r="P247" s="3"/>
      <c r="Q247" s="3"/>
      <c r="R247" s="3"/>
      <c r="S247" s="3"/>
      <c r="T247" s="3"/>
      <c r="U247" s="3"/>
      <c r="V247" s="3"/>
      <c r="W247" s="3"/>
      <c r="X247" s="3"/>
      <c r="Y247" s="3"/>
    </row>
    <row r="248" spans="1:25" hidden="1">
      <c r="A248" s="5"/>
      <c r="B248" s="3"/>
      <c r="C248" s="3"/>
      <c r="D248" s="3"/>
      <c r="E248" s="3"/>
      <c r="F248" s="3"/>
      <c r="G248" s="3"/>
      <c r="H248" s="3"/>
      <c r="I248" s="3"/>
      <c r="J248" s="3"/>
      <c r="K248" s="3"/>
      <c r="L248" s="3"/>
      <c r="M248" s="3"/>
      <c r="N248" s="3"/>
      <c r="O248" s="3"/>
      <c r="P248" s="3"/>
      <c r="Q248" s="3"/>
      <c r="R248" s="3"/>
      <c r="S248" s="3"/>
      <c r="T248" s="3"/>
      <c r="U248" s="3"/>
      <c r="V248" s="3"/>
      <c r="W248" s="3"/>
      <c r="X248" s="3"/>
      <c r="Y248" s="3"/>
    </row>
    <row r="249" spans="1:25" hidden="1">
      <c r="A249" s="5"/>
      <c r="B249" s="3"/>
      <c r="C249" s="3"/>
      <c r="D249" s="3"/>
      <c r="E249" s="3"/>
      <c r="F249" s="3"/>
      <c r="G249" s="3"/>
      <c r="H249" s="3"/>
      <c r="I249" s="3"/>
      <c r="J249" s="3"/>
      <c r="K249" s="3"/>
      <c r="L249" s="3"/>
      <c r="M249" s="3"/>
      <c r="N249" s="3"/>
      <c r="O249" s="3"/>
      <c r="P249" s="3"/>
      <c r="Q249" s="3"/>
      <c r="R249" s="3"/>
      <c r="S249" s="3"/>
      <c r="T249" s="3"/>
      <c r="U249" s="3"/>
      <c r="V249" s="3"/>
      <c r="W249" s="3"/>
      <c r="X249" s="3"/>
      <c r="Y249" s="3"/>
    </row>
    <row r="250" spans="1:25" hidden="1">
      <c r="A250" s="5"/>
      <c r="B250" s="3"/>
      <c r="C250" s="3"/>
      <c r="D250" s="3"/>
      <c r="E250" s="3"/>
      <c r="F250" s="3"/>
      <c r="G250" s="3"/>
      <c r="H250" s="3"/>
      <c r="I250" s="3"/>
      <c r="J250" s="3"/>
      <c r="K250" s="3"/>
      <c r="L250" s="3"/>
      <c r="M250" s="3"/>
      <c r="N250" s="3"/>
      <c r="O250" s="3"/>
      <c r="P250" s="3"/>
      <c r="Q250" s="3"/>
      <c r="R250" s="3"/>
      <c r="S250" s="3"/>
      <c r="T250" s="3"/>
      <c r="U250" s="3"/>
      <c r="V250" s="3"/>
      <c r="W250" s="3"/>
      <c r="X250" s="3"/>
      <c r="Y250" s="3"/>
    </row>
    <row r="251" spans="1:25" hidden="1">
      <c r="A251" s="5"/>
      <c r="B251" s="3"/>
      <c r="C251" s="3"/>
      <c r="D251" s="3"/>
      <c r="E251" s="3"/>
      <c r="F251" s="3"/>
      <c r="G251" s="3"/>
      <c r="H251" s="3"/>
      <c r="I251" s="3"/>
      <c r="J251" s="3"/>
      <c r="K251" s="3"/>
      <c r="L251" s="3"/>
      <c r="M251" s="3"/>
      <c r="N251" s="3"/>
      <c r="O251" s="3"/>
      <c r="P251" s="3"/>
      <c r="Q251" s="3"/>
      <c r="R251" s="3"/>
      <c r="S251" s="3"/>
      <c r="T251" s="3"/>
      <c r="U251" s="3"/>
      <c r="V251" s="3"/>
      <c r="W251" s="3"/>
      <c r="X251" s="3"/>
      <c r="Y251" s="3"/>
    </row>
    <row r="252" spans="1:25" hidden="1">
      <c r="A252" s="5"/>
      <c r="B252" s="3"/>
      <c r="C252" s="3"/>
      <c r="D252" s="3"/>
      <c r="E252" s="3"/>
      <c r="F252" s="3"/>
      <c r="G252" s="3"/>
      <c r="H252" s="3"/>
      <c r="I252" s="3"/>
      <c r="J252" s="3"/>
      <c r="K252" s="3"/>
      <c r="L252" s="3"/>
      <c r="M252" s="3"/>
      <c r="N252" s="3"/>
      <c r="O252" s="3"/>
      <c r="P252" s="3"/>
      <c r="Q252" s="3"/>
      <c r="R252" s="3"/>
      <c r="S252" s="3"/>
      <c r="T252" s="3"/>
      <c r="U252" s="3"/>
      <c r="V252" s="3"/>
      <c r="W252" s="3"/>
      <c r="X252" s="3"/>
      <c r="Y252" s="3"/>
    </row>
    <row r="253" spans="1:25" hidden="1">
      <c r="A253" s="5"/>
      <c r="B253" s="3"/>
      <c r="C253" s="3"/>
      <c r="D253" s="3"/>
      <c r="E253" s="3"/>
      <c r="F253" s="3"/>
      <c r="G253" s="3"/>
      <c r="H253" s="3"/>
      <c r="I253" s="3"/>
      <c r="J253" s="3"/>
      <c r="K253" s="3"/>
      <c r="L253" s="3"/>
      <c r="M253" s="3"/>
      <c r="N253" s="3"/>
      <c r="O253" s="3"/>
      <c r="P253" s="3"/>
      <c r="Q253" s="3"/>
      <c r="R253" s="3"/>
      <c r="S253" s="3"/>
      <c r="T253" s="3"/>
      <c r="U253" s="3"/>
      <c r="V253" s="3"/>
      <c r="W253" s="3"/>
      <c r="X253" s="3"/>
      <c r="Y253" s="3"/>
    </row>
    <row r="254" spans="1:25" hidden="1">
      <c r="A254" s="5"/>
      <c r="B254" s="3"/>
      <c r="C254" s="3"/>
      <c r="D254" s="3"/>
      <c r="E254" s="3"/>
      <c r="F254" s="3"/>
      <c r="G254" s="3"/>
      <c r="H254" s="3"/>
      <c r="I254" s="3"/>
      <c r="J254" s="3"/>
      <c r="K254" s="3"/>
      <c r="L254" s="3"/>
      <c r="M254" s="3"/>
      <c r="N254" s="3"/>
      <c r="O254" s="3"/>
      <c r="P254" s="3"/>
      <c r="Q254" s="3"/>
      <c r="R254" s="3"/>
      <c r="S254" s="3"/>
      <c r="T254" s="3"/>
      <c r="U254" s="3"/>
      <c r="V254" s="3"/>
      <c r="W254" s="3"/>
      <c r="X254" s="3"/>
      <c r="Y254" s="3"/>
    </row>
    <row r="255" spans="1:25" hidden="1">
      <c r="A255" s="5"/>
      <c r="B255" s="3"/>
      <c r="C255" s="3"/>
      <c r="D255" s="3"/>
      <c r="E255" s="3"/>
      <c r="F255" s="3"/>
      <c r="G255" s="3"/>
      <c r="H255" s="3"/>
      <c r="I255" s="3"/>
      <c r="J255" s="3"/>
      <c r="K255" s="3"/>
      <c r="L255" s="3"/>
      <c r="M255" s="3"/>
      <c r="N255" s="3"/>
      <c r="O255" s="3"/>
      <c r="P255" s="3"/>
      <c r="Q255" s="3"/>
      <c r="R255" s="3"/>
      <c r="S255" s="3"/>
      <c r="T255" s="3"/>
      <c r="U255" s="3"/>
      <c r="V255" s="3"/>
      <c r="W255" s="3"/>
      <c r="X255" s="3"/>
      <c r="Y255" s="3"/>
    </row>
    <row r="256" spans="1:25" hidden="1">
      <c r="A256" s="5"/>
      <c r="B256" s="3"/>
      <c r="C256" s="3"/>
      <c r="D256" s="3"/>
      <c r="E256" s="3"/>
      <c r="F256" s="3"/>
      <c r="G256" s="3"/>
      <c r="H256" s="3"/>
      <c r="I256" s="3"/>
      <c r="J256" s="3"/>
      <c r="K256" s="3"/>
      <c r="L256" s="3"/>
      <c r="M256" s="3"/>
      <c r="N256" s="3"/>
      <c r="O256" s="3"/>
      <c r="P256" s="3"/>
      <c r="Q256" s="3"/>
      <c r="R256" s="3"/>
      <c r="S256" s="3"/>
      <c r="T256" s="3"/>
      <c r="U256" s="3"/>
      <c r="V256" s="3"/>
      <c r="W256" s="3"/>
      <c r="X256" s="3"/>
      <c r="Y256" s="3"/>
    </row>
    <row r="257" spans="1:25" hidden="1">
      <c r="A257" s="5"/>
      <c r="B257" s="3"/>
      <c r="C257" s="3"/>
      <c r="D257" s="3"/>
      <c r="E257" s="3"/>
      <c r="F257" s="3"/>
      <c r="G257" s="3"/>
      <c r="H257" s="3"/>
      <c r="I257" s="3"/>
      <c r="J257" s="3"/>
      <c r="K257" s="3"/>
      <c r="L257" s="3"/>
      <c r="M257" s="3"/>
      <c r="N257" s="3"/>
      <c r="O257" s="3"/>
      <c r="P257" s="3"/>
      <c r="Q257" s="3"/>
      <c r="R257" s="3"/>
      <c r="S257" s="3"/>
      <c r="T257" s="3"/>
      <c r="U257" s="3"/>
      <c r="V257" s="3"/>
      <c r="W257" s="3"/>
      <c r="X257" s="3"/>
      <c r="Y257" s="3"/>
    </row>
    <row r="258" spans="1:25" hidden="1">
      <c r="A258" s="5"/>
      <c r="B258" s="3"/>
      <c r="C258" s="3"/>
      <c r="D258" s="3"/>
      <c r="E258" s="3"/>
      <c r="F258" s="3"/>
      <c r="G258" s="3"/>
      <c r="H258" s="3"/>
      <c r="I258" s="3"/>
      <c r="J258" s="3"/>
      <c r="K258" s="3"/>
      <c r="L258" s="3"/>
      <c r="M258" s="3"/>
      <c r="N258" s="3"/>
      <c r="O258" s="3"/>
      <c r="P258" s="3"/>
      <c r="Q258" s="3"/>
      <c r="R258" s="3"/>
      <c r="S258" s="3"/>
      <c r="T258" s="3"/>
      <c r="U258" s="3"/>
      <c r="V258" s="3"/>
      <c r="W258" s="3"/>
      <c r="X258" s="3"/>
      <c r="Y258" s="3"/>
    </row>
    <row r="259" spans="1:25" hidden="1">
      <c r="A259" s="5"/>
      <c r="B259" s="3"/>
      <c r="C259" s="3"/>
      <c r="D259" s="3"/>
      <c r="E259" s="3"/>
      <c r="F259" s="3"/>
      <c r="G259" s="3"/>
      <c r="H259" s="3"/>
      <c r="I259" s="3"/>
      <c r="J259" s="3"/>
      <c r="K259" s="3"/>
      <c r="L259" s="3"/>
      <c r="M259" s="3"/>
      <c r="N259" s="3"/>
      <c r="O259" s="3"/>
      <c r="P259" s="3"/>
      <c r="Q259" s="3"/>
      <c r="R259" s="3"/>
      <c r="S259" s="3"/>
      <c r="T259" s="3"/>
      <c r="U259" s="3"/>
      <c r="V259" s="3"/>
      <c r="W259" s="3"/>
      <c r="X259" s="3"/>
      <c r="Y259" s="3"/>
    </row>
    <row r="260" spans="1:25" hidden="1">
      <c r="A260" s="5"/>
      <c r="B260" s="3"/>
      <c r="C260" s="3"/>
      <c r="D260" s="3"/>
      <c r="E260" s="3"/>
      <c r="F260" s="3"/>
      <c r="G260" s="3"/>
      <c r="H260" s="3"/>
      <c r="I260" s="3"/>
      <c r="J260" s="3"/>
      <c r="K260" s="3"/>
      <c r="L260" s="3"/>
      <c r="M260" s="3"/>
      <c r="N260" s="3"/>
      <c r="O260" s="3"/>
      <c r="P260" s="3"/>
      <c r="Q260" s="3"/>
      <c r="R260" s="3"/>
      <c r="S260" s="3"/>
      <c r="T260" s="3"/>
      <c r="U260" s="3"/>
      <c r="V260" s="3"/>
      <c r="W260" s="3"/>
      <c r="X260" s="3"/>
      <c r="Y260" s="3"/>
    </row>
    <row r="261" spans="1:25" hidden="1">
      <c r="A261" s="5"/>
      <c r="B261" s="3"/>
      <c r="C261" s="3"/>
      <c r="D261" s="3"/>
      <c r="E261" s="3"/>
      <c r="F261" s="3"/>
      <c r="G261" s="3"/>
      <c r="H261" s="3"/>
      <c r="I261" s="3"/>
      <c r="J261" s="3"/>
      <c r="K261" s="3"/>
      <c r="L261" s="3"/>
      <c r="M261" s="3"/>
      <c r="N261" s="3"/>
      <c r="O261" s="3"/>
      <c r="P261" s="3"/>
      <c r="Q261" s="3"/>
      <c r="R261" s="3"/>
      <c r="S261" s="3"/>
      <c r="T261" s="3"/>
      <c r="U261" s="3"/>
      <c r="V261" s="3"/>
      <c r="W261" s="3"/>
      <c r="X261" s="3"/>
      <c r="Y261" s="3"/>
    </row>
    <row r="262" spans="1:25" hidden="1">
      <c r="A262" s="5"/>
      <c r="B262" s="3"/>
      <c r="C262" s="3"/>
      <c r="D262" s="3"/>
      <c r="E262" s="3"/>
      <c r="F262" s="3"/>
      <c r="G262" s="3"/>
      <c r="H262" s="3"/>
      <c r="I262" s="3"/>
      <c r="J262" s="3"/>
      <c r="K262" s="3"/>
      <c r="L262" s="3"/>
      <c r="M262" s="3"/>
      <c r="N262" s="3"/>
      <c r="O262" s="3"/>
      <c r="P262" s="3"/>
      <c r="Q262" s="3"/>
      <c r="R262" s="3"/>
      <c r="S262" s="3"/>
      <c r="T262" s="3"/>
      <c r="U262" s="3"/>
      <c r="V262" s="3"/>
      <c r="W262" s="3"/>
      <c r="X262" s="3"/>
      <c r="Y262" s="3"/>
    </row>
    <row r="263" spans="1:25" hidden="1">
      <c r="A263" s="5"/>
      <c r="B263" s="3"/>
      <c r="C263" s="3"/>
      <c r="D263" s="3"/>
      <c r="E263" s="3"/>
      <c r="F263" s="3"/>
      <c r="G263" s="3"/>
      <c r="H263" s="3"/>
      <c r="I263" s="3"/>
      <c r="J263" s="3"/>
      <c r="K263" s="3"/>
      <c r="L263" s="3"/>
      <c r="M263" s="3"/>
      <c r="N263" s="3"/>
      <c r="O263" s="3"/>
      <c r="P263" s="3"/>
      <c r="Q263" s="3"/>
      <c r="R263" s="3"/>
      <c r="S263" s="3"/>
      <c r="T263" s="3"/>
      <c r="U263" s="3"/>
      <c r="V263" s="3"/>
      <c r="W263" s="3"/>
      <c r="X263" s="3"/>
      <c r="Y263" s="3"/>
    </row>
    <row r="264" spans="1:25" hidden="1">
      <c r="A264" s="5"/>
      <c r="B264" s="3"/>
      <c r="C264" s="3"/>
      <c r="D264" s="3"/>
      <c r="E264" s="3"/>
      <c r="F264" s="3"/>
      <c r="G264" s="3"/>
      <c r="H264" s="3"/>
      <c r="I264" s="3"/>
      <c r="J264" s="3"/>
      <c r="K264" s="3"/>
      <c r="L264" s="3"/>
      <c r="M264" s="3"/>
      <c r="N264" s="3"/>
      <c r="O264" s="3"/>
      <c r="P264" s="3"/>
      <c r="Q264" s="3"/>
      <c r="R264" s="3"/>
      <c r="S264" s="3"/>
      <c r="T264" s="3"/>
      <c r="U264" s="3"/>
      <c r="V264" s="3"/>
      <c r="W264" s="3"/>
      <c r="X264" s="3"/>
      <c r="Y264" s="3"/>
    </row>
    <row r="265" spans="1:25" hidden="1">
      <c r="A265" s="5"/>
      <c r="B265" s="3"/>
      <c r="C265" s="3"/>
      <c r="D265" s="3"/>
      <c r="E265" s="3"/>
      <c r="F265" s="3"/>
      <c r="G265" s="3"/>
      <c r="H265" s="3"/>
      <c r="I265" s="3"/>
      <c r="J265" s="3"/>
      <c r="K265" s="3"/>
      <c r="L265" s="3"/>
      <c r="M265" s="3"/>
      <c r="N265" s="3"/>
      <c r="O265" s="3"/>
      <c r="P265" s="3"/>
      <c r="Q265" s="3"/>
      <c r="R265" s="3"/>
      <c r="S265" s="3"/>
      <c r="T265" s="3"/>
      <c r="U265" s="3"/>
      <c r="V265" s="3"/>
      <c r="W265" s="3"/>
      <c r="X265" s="3"/>
      <c r="Y265" s="3"/>
    </row>
    <row r="266" spans="1:25" hidden="1">
      <c r="A266" s="5"/>
      <c r="B266" s="3"/>
      <c r="C266" s="3"/>
      <c r="D266" s="3"/>
      <c r="E266" s="3"/>
      <c r="F266" s="3"/>
      <c r="G266" s="3"/>
      <c r="H266" s="3"/>
      <c r="I266" s="3"/>
      <c r="J266" s="3"/>
      <c r="K266" s="3"/>
      <c r="L266" s="3"/>
      <c r="M266" s="3"/>
      <c r="N266" s="3"/>
      <c r="O266" s="3"/>
      <c r="P266" s="3"/>
      <c r="Q266" s="3"/>
      <c r="R266" s="3"/>
      <c r="S266" s="3"/>
      <c r="T266" s="3"/>
      <c r="U266" s="3"/>
      <c r="V266" s="3"/>
      <c r="W266" s="3"/>
      <c r="X266" s="3"/>
      <c r="Y266" s="3"/>
    </row>
    <row r="267" spans="1:25" hidden="1">
      <c r="A267" s="5"/>
      <c r="B267" s="3"/>
      <c r="C267" s="3"/>
      <c r="D267" s="3"/>
      <c r="E267" s="3"/>
      <c r="F267" s="3"/>
      <c r="G267" s="3"/>
      <c r="H267" s="3"/>
      <c r="I267" s="3"/>
      <c r="J267" s="3"/>
      <c r="K267" s="3"/>
      <c r="L267" s="3"/>
      <c r="M267" s="3"/>
      <c r="N267" s="3"/>
      <c r="O267" s="3"/>
      <c r="P267" s="3"/>
      <c r="Q267" s="3"/>
      <c r="R267" s="3"/>
      <c r="S267" s="3"/>
      <c r="T267" s="3"/>
      <c r="U267" s="3"/>
      <c r="V267" s="3"/>
      <c r="W267" s="3"/>
      <c r="X267" s="3"/>
      <c r="Y267" s="3"/>
    </row>
    <row r="268" spans="1:25" hidden="1">
      <c r="A268" s="5"/>
      <c r="B268" s="3"/>
      <c r="C268" s="3"/>
      <c r="D268" s="3"/>
      <c r="E268" s="3"/>
      <c r="F268" s="3"/>
      <c r="G268" s="3"/>
      <c r="H268" s="3"/>
      <c r="I268" s="3"/>
      <c r="J268" s="3"/>
      <c r="K268" s="3"/>
      <c r="L268" s="3"/>
      <c r="M268" s="3"/>
      <c r="N268" s="3"/>
      <c r="O268" s="3"/>
      <c r="P268" s="3"/>
      <c r="Q268" s="3"/>
      <c r="R268" s="3"/>
      <c r="S268" s="3"/>
      <c r="T268" s="3"/>
      <c r="U268" s="3"/>
      <c r="V268" s="3"/>
      <c r="W268" s="3"/>
      <c r="X268" s="3"/>
      <c r="Y268" s="3"/>
    </row>
    <row r="269" spans="1:25" hidden="1">
      <c r="A269" s="5"/>
      <c r="B269" s="3"/>
      <c r="C269" s="3"/>
      <c r="D269" s="3"/>
      <c r="E269" s="3"/>
      <c r="F269" s="3"/>
      <c r="G269" s="3"/>
      <c r="H269" s="3"/>
      <c r="I269" s="3"/>
      <c r="J269" s="3"/>
      <c r="K269" s="3"/>
      <c r="L269" s="3"/>
      <c r="M269" s="3"/>
      <c r="N269" s="3"/>
      <c r="O269" s="3"/>
      <c r="P269" s="3"/>
      <c r="Q269" s="3"/>
      <c r="R269" s="3"/>
      <c r="S269" s="3"/>
      <c r="T269" s="3"/>
      <c r="U269" s="3"/>
      <c r="V269" s="3"/>
      <c r="W269" s="3"/>
      <c r="X269" s="3"/>
      <c r="Y269" s="3"/>
    </row>
    <row r="270" spans="1:25" hidden="1">
      <c r="A270" s="5"/>
      <c r="B270" s="3"/>
      <c r="C270" s="3"/>
      <c r="D270" s="3"/>
      <c r="E270" s="3"/>
      <c r="F270" s="3"/>
      <c r="G270" s="3"/>
      <c r="H270" s="3"/>
      <c r="I270" s="3"/>
      <c r="J270" s="3"/>
      <c r="K270" s="3"/>
      <c r="L270" s="3"/>
      <c r="M270" s="3"/>
      <c r="N270" s="3"/>
      <c r="O270" s="3"/>
      <c r="P270" s="3"/>
      <c r="Q270" s="3"/>
      <c r="R270" s="3"/>
      <c r="S270" s="3"/>
      <c r="T270" s="3"/>
      <c r="U270" s="3"/>
      <c r="V270" s="3"/>
      <c r="W270" s="3"/>
      <c r="X270" s="3"/>
      <c r="Y270" s="3"/>
    </row>
    <row r="271" spans="1:25" hidden="1">
      <c r="A271" s="5"/>
      <c r="B271" s="3"/>
      <c r="C271" s="3"/>
      <c r="D271" s="3"/>
      <c r="E271" s="3"/>
      <c r="F271" s="3"/>
      <c r="G271" s="3"/>
      <c r="H271" s="3"/>
      <c r="I271" s="3"/>
      <c r="J271" s="3"/>
      <c r="K271" s="3"/>
      <c r="L271" s="3"/>
      <c r="M271" s="3"/>
      <c r="N271" s="3"/>
      <c r="O271" s="3"/>
      <c r="P271" s="3"/>
      <c r="Q271" s="3"/>
      <c r="R271" s="3"/>
      <c r="S271" s="3"/>
      <c r="T271" s="3"/>
      <c r="U271" s="3"/>
      <c r="V271" s="3"/>
      <c r="W271" s="3"/>
      <c r="X271" s="3"/>
      <c r="Y271" s="3"/>
    </row>
    <row r="272" spans="1:25" hidden="1">
      <c r="A272" s="5"/>
      <c r="B272" s="3"/>
      <c r="C272" s="3"/>
      <c r="D272" s="3"/>
      <c r="E272" s="3"/>
      <c r="F272" s="3"/>
      <c r="G272" s="3"/>
      <c r="H272" s="3"/>
      <c r="I272" s="3"/>
      <c r="J272" s="3"/>
      <c r="K272" s="3"/>
      <c r="L272" s="3"/>
      <c r="M272" s="3"/>
      <c r="N272" s="3"/>
      <c r="O272" s="3"/>
      <c r="P272" s="3"/>
      <c r="Q272" s="3"/>
      <c r="R272" s="3"/>
      <c r="S272" s="3"/>
      <c r="T272" s="3"/>
      <c r="U272" s="3"/>
      <c r="V272" s="3"/>
      <c r="W272" s="3"/>
      <c r="X272" s="3"/>
      <c r="Y272" s="3"/>
    </row>
    <row r="273" spans="1:25" hidden="1">
      <c r="A273" s="5"/>
      <c r="B273" s="3"/>
      <c r="C273" s="3"/>
      <c r="D273" s="3"/>
      <c r="E273" s="3"/>
      <c r="F273" s="3"/>
      <c r="G273" s="3"/>
      <c r="H273" s="3"/>
      <c r="I273" s="3"/>
      <c r="J273" s="3"/>
      <c r="K273" s="3"/>
      <c r="L273" s="3"/>
      <c r="M273" s="3"/>
      <c r="N273" s="3"/>
      <c r="O273" s="3"/>
      <c r="P273" s="3"/>
      <c r="Q273" s="3"/>
      <c r="R273" s="3"/>
      <c r="S273" s="3"/>
      <c r="T273" s="3"/>
      <c r="U273" s="3"/>
      <c r="V273" s="3"/>
      <c r="W273" s="3"/>
      <c r="X273" s="3"/>
      <c r="Y273" s="3"/>
    </row>
    <row r="274" spans="1:25" hidden="1">
      <c r="A274" s="5"/>
      <c r="B274" s="3"/>
      <c r="C274" s="3"/>
      <c r="D274" s="3"/>
      <c r="E274" s="3"/>
      <c r="F274" s="3"/>
      <c r="G274" s="3"/>
      <c r="H274" s="3"/>
      <c r="I274" s="3"/>
      <c r="J274" s="3"/>
      <c r="K274" s="3"/>
      <c r="L274" s="3"/>
      <c r="M274" s="3"/>
      <c r="N274" s="3"/>
      <c r="O274" s="3"/>
      <c r="P274" s="3"/>
      <c r="Q274" s="3"/>
      <c r="R274" s="3"/>
      <c r="S274" s="3"/>
      <c r="T274" s="3"/>
      <c r="U274" s="3"/>
      <c r="V274" s="3"/>
      <c r="W274" s="3"/>
      <c r="X274" s="3"/>
      <c r="Y274" s="3"/>
    </row>
    <row r="275" spans="1:25" hidden="1">
      <c r="A275" s="5"/>
      <c r="B275" s="3"/>
      <c r="C275" s="3"/>
      <c r="D275" s="3"/>
      <c r="E275" s="3"/>
      <c r="F275" s="3"/>
      <c r="G275" s="3"/>
      <c r="H275" s="3"/>
      <c r="I275" s="3"/>
      <c r="J275" s="3"/>
      <c r="K275" s="3"/>
      <c r="L275" s="3"/>
      <c r="M275" s="3"/>
      <c r="N275" s="3"/>
      <c r="O275" s="3"/>
      <c r="P275" s="3"/>
      <c r="Q275" s="3"/>
      <c r="R275" s="3"/>
      <c r="S275" s="3"/>
      <c r="T275" s="3"/>
      <c r="U275" s="3"/>
      <c r="V275" s="3"/>
      <c r="W275" s="3"/>
      <c r="X275" s="3"/>
      <c r="Y275" s="3"/>
    </row>
    <row r="276" spans="1:25" hidden="1">
      <c r="A276" s="5"/>
      <c r="B276" s="3"/>
      <c r="C276" s="3"/>
      <c r="D276" s="3"/>
      <c r="E276" s="3"/>
      <c r="F276" s="3"/>
      <c r="G276" s="3"/>
      <c r="H276" s="3"/>
      <c r="I276" s="3"/>
      <c r="J276" s="3"/>
      <c r="K276" s="3"/>
      <c r="L276" s="3"/>
      <c r="M276" s="3"/>
      <c r="N276" s="3"/>
      <c r="O276" s="3"/>
      <c r="P276" s="3"/>
      <c r="Q276" s="3"/>
      <c r="R276" s="3"/>
      <c r="S276" s="3"/>
      <c r="T276" s="3"/>
      <c r="U276" s="3"/>
      <c r="V276" s="3"/>
      <c r="W276" s="3"/>
      <c r="X276" s="3"/>
      <c r="Y276" s="3"/>
    </row>
    <row r="277" spans="1:25" hidden="1">
      <c r="A277" s="5"/>
      <c r="B277" s="3"/>
      <c r="C277" s="3"/>
      <c r="D277" s="3"/>
      <c r="E277" s="3"/>
      <c r="F277" s="3"/>
      <c r="G277" s="3"/>
      <c r="H277" s="3"/>
      <c r="I277" s="3"/>
      <c r="J277" s="3"/>
      <c r="K277" s="3"/>
      <c r="L277" s="3"/>
      <c r="M277" s="3"/>
      <c r="N277" s="3"/>
      <c r="O277" s="3"/>
      <c r="P277" s="3"/>
      <c r="Q277" s="3"/>
      <c r="R277" s="3"/>
      <c r="S277" s="3"/>
      <c r="T277" s="3"/>
      <c r="U277" s="3"/>
      <c r="V277" s="3"/>
      <c r="W277" s="3"/>
      <c r="X277" s="3"/>
      <c r="Y277" s="3"/>
    </row>
    <row r="278" spans="1:25" hidden="1">
      <c r="A278" s="5"/>
      <c r="B278" s="3"/>
      <c r="C278" s="3"/>
      <c r="D278" s="3"/>
      <c r="E278" s="3"/>
      <c r="F278" s="3"/>
      <c r="G278" s="3"/>
      <c r="H278" s="3"/>
      <c r="I278" s="3"/>
      <c r="J278" s="3"/>
      <c r="K278" s="3"/>
      <c r="L278" s="3"/>
      <c r="M278" s="3"/>
      <c r="N278" s="3"/>
      <c r="O278" s="3"/>
      <c r="P278" s="3"/>
      <c r="Q278" s="3"/>
      <c r="R278" s="3"/>
      <c r="S278" s="3"/>
      <c r="T278" s="3"/>
      <c r="U278" s="3"/>
      <c r="V278" s="3"/>
      <c r="W278" s="3"/>
      <c r="X278" s="3"/>
      <c r="Y278" s="3"/>
    </row>
    <row r="279" spans="1:25" hidden="1">
      <c r="A279" s="5"/>
      <c r="B279" s="3"/>
      <c r="C279" s="3"/>
      <c r="D279" s="3"/>
      <c r="E279" s="3"/>
      <c r="F279" s="3"/>
      <c r="G279" s="3"/>
      <c r="H279" s="3"/>
      <c r="I279" s="3"/>
      <c r="J279" s="3"/>
      <c r="K279" s="3"/>
      <c r="L279" s="3"/>
      <c r="M279" s="3"/>
      <c r="N279" s="3"/>
      <c r="O279" s="3"/>
      <c r="P279" s="3"/>
      <c r="Q279" s="3"/>
      <c r="R279" s="3"/>
      <c r="S279" s="3"/>
      <c r="T279" s="3"/>
      <c r="U279" s="3"/>
      <c r="V279" s="3"/>
      <c r="W279" s="3"/>
      <c r="X279" s="3"/>
      <c r="Y279" s="3"/>
    </row>
    <row r="280" spans="1:25" hidden="1">
      <c r="A280" s="5"/>
      <c r="B280" s="3"/>
      <c r="C280" s="3"/>
      <c r="D280" s="3"/>
      <c r="E280" s="3"/>
      <c r="F280" s="3"/>
      <c r="G280" s="3"/>
      <c r="H280" s="3"/>
      <c r="I280" s="3"/>
      <c r="J280" s="3"/>
      <c r="K280" s="3"/>
      <c r="L280" s="3"/>
      <c r="M280" s="3"/>
      <c r="N280" s="3"/>
      <c r="O280" s="3"/>
      <c r="P280" s="3"/>
      <c r="Q280" s="3"/>
      <c r="R280" s="3"/>
      <c r="S280" s="3"/>
      <c r="T280" s="3"/>
      <c r="U280" s="3"/>
      <c r="V280" s="3"/>
      <c r="W280" s="3"/>
      <c r="X280" s="3"/>
      <c r="Y280" s="3"/>
    </row>
    <row r="281" spans="1:25" hidden="1">
      <c r="A281" s="5"/>
      <c r="B281" s="3"/>
      <c r="C281" s="3"/>
      <c r="D281" s="3"/>
      <c r="E281" s="3"/>
      <c r="F281" s="3"/>
      <c r="G281" s="3"/>
      <c r="H281" s="3"/>
      <c r="I281" s="3"/>
      <c r="J281" s="3"/>
      <c r="K281" s="3"/>
      <c r="L281" s="3"/>
      <c r="M281" s="3"/>
      <c r="N281" s="3"/>
      <c r="O281" s="3"/>
      <c r="P281" s="3"/>
      <c r="Q281" s="3"/>
      <c r="R281" s="3"/>
      <c r="S281" s="3"/>
      <c r="T281" s="3"/>
      <c r="U281" s="3"/>
      <c r="V281" s="3"/>
      <c r="W281" s="3"/>
      <c r="X281" s="3"/>
      <c r="Y281" s="3"/>
    </row>
    <row r="282" spans="1:25" hidden="1">
      <c r="A282" s="5"/>
      <c r="B282" s="3"/>
      <c r="C282" s="3"/>
      <c r="D282" s="3"/>
      <c r="E282" s="3"/>
      <c r="F282" s="3"/>
      <c r="G282" s="3"/>
      <c r="H282" s="3"/>
      <c r="I282" s="3"/>
      <c r="J282" s="3"/>
      <c r="K282" s="3"/>
      <c r="L282" s="3"/>
      <c r="M282" s="3"/>
      <c r="N282" s="3"/>
      <c r="O282" s="3"/>
      <c r="P282" s="3"/>
      <c r="Q282" s="3"/>
      <c r="R282" s="3"/>
      <c r="S282" s="3"/>
      <c r="T282" s="3"/>
      <c r="U282" s="3"/>
      <c r="V282" s="3"/>
      <c r="W282" s="3"/>
      <c r="X282" s="3"/>
      <c r="Y282" s="3"/>
    </row>
    <row r="283" spans="1:25" hidden="1">
      <c r="A283" s="5"/>
      <c r="B283" s="3"/>
      <c r="C283" s="3"/>
      <c r="D283" s="3"/>
      <c r="E283" s="3"/>
      <c r="F283" s="3"/>
      <c r="G283" s="3"/>
      <c r="H283" s="3"/>
      <c r="I283" s="3"/>
      <c r="J283" s="3"/>
      <c r="K283" s="3"/>
      <c r="L283" s="3"/>
      <c r="M283" s="3"/>
      <c r="N283" s="3"/>
      <c r="O283" s="3"/>
      <c r="P283" s="3"/>
      <c r="Q283" s="3"/>
      <c r="R283" s="3"/>
      <c r="S283" s="3"/>
      <c r="T283" s="3"/>
      <c r="U283" s="3"/>
      <c r="V283" s="3"/>
      <c r="W283" s="3"/>
      <c r="X283" s="3"/>
      <c r="Y283" s="3"/>
    </row>
    <row r="284" spans="1:25" hidden="1">
      <c r="A284" s="5"/>
      <c r="B284" s="3"/>
      <c r="C284" s="3"/>
      <c r="D284" s="3"/>
      <c r="E284" s="3"/>
      <c r="F284" s="3"/>
      <c r="G284" s="3"/>
      <c r="H284" s="3"/>
      <c r="I284" s="3"/>
      <c r="J284" s="3"/>
      <c r="K284" s="3"/>
      <c r="L284" s="3"/>
      <c r="M284" s="3"/>
      <c r="N284" s="3"/>
      <c r="O284" s="3"/>
      <c r="P284" s="3"/>
      <c r="Q284" s="3"/>
      <c r="R284" s="3"/>
      <c r="S284" s="3"/>
      <c r="T284" s="3"/>
      <c r="U284" s="3"/>
      <c r="V284" s="3"/>
      <c r="W284" s="3"/>
      <c r="X284" s="3"/>
      <c r="Y284" s="3"/>
    </row>
    <row r="285" spans="1:25" hidden="1">
      <c r="A285" s="5"/>
      <c r="B285" s="3"/>
      <c r="C285" s="3"/>
      <c r="D285" s="3"/>
      <c r="E285" s="3"/>
      <c r="F285" s="3"/>
      <c r="G285" s="3"/>
      <c r="H285" s="3"/>
      <c r="I285" s="3"/>
      <c r="J285" s="3"/>
      <c r="K285" s="3"/>
      <c r="L285" s="3"/>
      <c r="M285" s="3"/>
      <c r="N285" s="3"/>
      <c r="O285" s="3"/>
      <c r="P285" s="3"/>
      <c r="Q285" s="3"/>
      <c r="R285" s="3"/>
      <c r="S285" s="3"/>
      <c r="T285" s="3"/>
      <c r="U285" s="3"/>
      <c r="V285" s="3"/>
      <c r="W285" s="3"/>
      <c r="X285" s="3"/>
      <c r="Y285" s="3"/>
    </row>
    <row r="286" spans="1:25" hidden="1">
      <c r="A286" s="5"/>
      <c r="B286" s="3"/>
      <c r="C286" s="3"/>
      <c r="D286" s="3"/>
      <c r="E286" s="3"/>
      <c r="F286" s="3"/>
      <c r="G286" s="3"/>
      <c r="H286" s="3"/>
      <c r="I286" s="3"/>
      <c r="J286" s="3"/>
      <c r="K286" s="3"/>
      <c r="L286" s="3"/>
      <c r="M286" s="3"/>
      <c r="N286" s="3"/>
      <c r="O286" s="3"/>
      <c r="P286" s="3"/>
      <c r="Q286" s="3"/>
      <c r="R286" s="3"/>
      <c r="S286" s="3"/>
      <c r="T286" s="3"/>
      <c r="U286" s="3"/>
      <c r="V286" s="3"/>
      <c r="W286" s="3"/>
      <c r="X286" s="3"/>
      <c r="Y286" s="3"/>
    </row>
    <row r="287" spans="1:25" hidden="1">
      <c r="A287" s="5"/>
      <c r="B287" s="3"/>
      <c r="C287" s="3"/>
      <c r="D287" s="3"/>
      <c r="E287" s="3"/>
      <c r="F287" s="3"/>
      <c r="G287" s="3"/>
      <c r="H287" s="3"/>
      <c r="I287" s="3"/>
      <c r="J287" s="3"/>
      <c r="K287" s="3"/>
      <c r="L287" s="3"/>
      <c r="M287" s="3"/>
      <c r="N287" s="3"/>
      <c r="O287" s="3"/>
      <c r="P287" s="3"/>
      <c r="Q287" s="3"/>
      <c r="R287" s="3"/>
      <c r="S287" s="3"/>
      <c r="T287" s="3"/>
      <c r="U287" s="3"/>
      <c r="V287" s="3"/>
      <c r="W287" s="3"/>
      <c r="X287" s="3"/>
      <c r="Y287" s="3"/>
    </row>
    <row r="288" spans="1:25" hidden="1">
      <c r="A288" s="5"/>
      <c r="B288" s="3"/>
      <c r="C288" s="3"/>
      <c r="D288" s="3"/>
      <c r="E288" s="3"/>
      <c r="F288" s="3"/>
      <c r="G288" s="3"/>
      <c r="H288" s="3"/>
      <c r="I288" s="3"/>
      <c r="J288" s="3"/>
      <c r="K288" s="3"/>
      <c r="L288" s="3"/>
      <c r="M288" s="3"/>
      <c r="N288" s="3"/>
      <c r="O288" s="3"/>
      <c r="P288" s="3"/>
      <c r="Q288" s="3"/>
      <c r="R288" s="3"/>
      <c r="S288" s="3"/>
      <c r="T288" s="3"/>
      <c r="U288" s="3"/>
      <c r="V288" s="3"/>
      <c r="W288" s="3"/>
      <c r="X288" s="3"/>
      <c r="Y288" s="3"/>
    </row>
    <row r="289" spans="1:25" hidden="1">
      <c r="A289" s="5"/>
      <c r="B289" s="3"/>
      <c r="C289" s="3"/>
      <c r="D289" s="3"/>
      <c r="E289" s="3"/>
      <c r="F289" s="3"/>
      <c r="G289" s="3"/>
      <c r="H289" s="3"/>
      <c r="I289" s="3"/>
      <c r="J289" s="3"/>
      <c r="K289" s="3"/>
      <c r="L289" s="3"/>
      <c r="M289" s="3"/>
      <c r="N289" s="3"/>
      <c r="O289" s="3"/>
      <c r="P289" s="3"/>
      <c r="Q289" s="3"/>
      <c r="R289" s="3"/>
      <c r="S289" s="3"/>
      <c r="T289" s="3"/>
      <c r="U289" s="3"/>
      <c r="V289" s="3"/>
      <c r="W289" s="3"/>
      <c r="X289" s="3"/>
      <c r="Y289" s="3"/>
    </row>
    <row r="290" spans="1:25" hidden="1">
      <c r="A290" s="5"/>
      <c r="B290" s="3"/>
      <c r="C290" s="3"/>
      <c r="D290" s="3"/>
      <c r="E290" s="3"/>
      <c r="F290" s="3"/>
      <c r="G290" s="3"/>
      <c r="H290" s="3"/>
      <c r="I290" s="3"/>
      <c r="J290" s="3"/>
      <c r="K290" s="3"/>
      <c r="L290" s="3"/>
      <c r="M290" s="3"/>
      <c r="N290" s="3"/>
      <c r="O290" s="3"/>
      <c r="P290" s="3"/>
      <c r="Q290" s="3"/>
      <c r="R290" s="3"/>
      <c r="S290" s="3"/>
      <c r="T290" s="3"/>
      <c r="U290" s="3"/>
      <c r="V290" s="3"/>
      <c r="W290" s="3"/>
      <c r="X290" s="3"/>
      <c r="Y290" s="3"/>
    </row>
    <row r="291" spans="1:25" hidden="1">
      <c r="A291" s="5"/>
      <c r="B291" s="3"/>
      <c r="C291" s="3"/>
      <c r="D291" s="3"/>
      <c r="E291" s="3"/>
      <c r="F291" s="3"/>
      <c r="G291" s="3"/>
      <c r="H291" s="3"/>
      <c r="I291" s="3"/>
      <c r="J291" s="3"/>
      <c r="K291" s="3"/>
      <c r="L291" s="3"/>
      <c r="M291" s="3"/>
      <c r="N291" s="3"/>
      <c r="O291" s="3"/>
      <c r="P291" s="3"/>
      <c r="Q291" s="3"/>
      <c r="R291" s="3"/>
      <c r="S291" s="3"/>
      <c r="T291" s="3"/>
      <c r="U291" s="3"/>
      <c r="V291" s="3"/>
      <c r="W291" s="3"/>
      <c r="X291" s="3"/>
      <c r="Y291" s="3"/>
    </row>
    <row r="292" spans="1:25" hidden="1">
      <c r="A292" s="5"/>
      <c r="B292" s="3"/>
      <c r="C292" s="3"/>
      <c r="D292" s="3"/>
      <c r="E292" s="3"/>
      <c r="F292" s="3"/>
      <c r="G292" s="3"/>
      <c r="H292" s="3"/>
      <c r="I292" s="3"/>
      <c r="J292" s="3"/>
      <c r="K292" s="3"/>
      <c r="L292" s="3"/>
      <c r="M292" s="3"/>
      <c r="N292" s="3"/>
      <c r="O292" s="3"/>
      <c r="P292" s="3"/>
      <c r="Q292" s="3"/>
      <c r="R292" s="3"/>
      <c r="S292" s="3"/>
      <c r="T292" s="3"/>
      <c r="U292" s="3"/>
      <c r="V292" s="3"/>
      <c r="W292" s="3"/>
      <c r="X292" s="3"/>
      <c r="Y292" s="3"/>
    </row>
    <row r="293" spans="1:25" hidden="1">
      <c r="A293" s="5"/>
      <c r="B293" s="3"/>
      <c r="C293" s="3"/>
      <c r="D293" s="3"/>
      <c r="E293" s="3"/>
      <c r="F293" s="3"/>
      <c r="G293" s="3"/>
      <c r="H293" s="3"/>
      <c r="I293" s="3"/>
      <c r="J293" s="3"/>
      <c r="K293" s="3"/>
      <c r="L293" s="3"/>
      <c r="M293" s="3"/>
      <c r="N293" s="3"/>
      <c r="O293" s="3"/>
      <c r="P293" s="3"/>
      <c r="Q293" s="3"/>
      <c r="R293" s="3"/>
      <c r="S293" s="3"/>
      <c r="T293" s="3"/>
      <c r="U293" s="3"/>
      <c r="V293" s="3"/>
      <c r="W293" s="3"/>
      <c r="X293" s="3"/>
      <c r="Y293" s="3"/>
    </row>
    <row r="294" spans="1:25" hidden="1">
      <c r="A294" s="5"/>
      <c r="B294" s="3"/>
      <c r="C294" s="3"/>
      <c r="D294" s="3"/>
      <c r="E294" s="3"/>
      <c r="F294" s="3"/>
      <c r="G294" s="3"/>
      <c r="H294" s="3"/>
      <c r="I294" s="3"/>
      <c r="J294" s="3"/>
      <c r="K294" s="3"/>
      <c r="L294" s="3"/>
      <c r="M294" s="3"/>
      <c r="N294" s="3"/>
      <c r="O294" s="3"/>
      <c r="P294" s="3"/>
      <c r="Q294" s="3"/>
      <c r="R294" s="3"/>
      <c r="S294" s="3"/>
      <c r="T294" s="3"/>
      <c r="U294" s="3"/>
      <c r="V294" s="3"/>
      <c r="W294" s="3"/>
      <c r="X294" s="3"/>
      <c r="Y294" s="3"/>
    </row>
    <row r="295" spans="1:25" hidden="1">
      <c r="A295" s="5"/>
      <c r="B295" s="3"/>
      <c r="C295" s="3"/>
      <c r="D295" s="3"/>
      <c r="E295" s="3"/>
      <c r="F295" s="3"/>
      <c r="G295" s="3"/>
      <c r="H295" s="3"/>
      <c r="I295" s="3"/>
      <c r="J295" s="3"/>
      <c r="K295" s="3"/>
      <c r="L295" s="3"/>
      <c r="M295" s="3"/>
      <c r="N295" s="3"/>
      <c r="O295" s="3"/>
      <c r="P295" s="3"/>
      <c r="Q295" s="3"/>
      <c r="R295" s="3"/>
      <c r="S295" s="3"/>
      <c r="T295" s="3"/>
      <c r="U295" s="3"/>
      <c r="V295" s="3"/>
      <c r="W295" s="3"/>
      <c r="X295" s="3"/>
      <c r="Y295" s="3"/>
    </row>
    <row r="296" spans="1:25" hidden="1">
      <c r="A296" s="5"/>
      <c r="B296" s="3"/>
      <c r="C296" s="3"/>
      <c r="D296" s="3"/>
      <c r="E296" s="3"/>
      <c r="F296" s="3"/>
      <c r="G296" s="3"/>
      <c r="H296" s="3"/>
      <c r="I296" s="3"/>
      <c r="J296" s="3"/>
      <c r="K296" s="3"/>
      <c r="L296" s="3"/>
      <c r="M296" s="3"/>
      <c r="N296" s="3"/>
      <c r="O296" s="3"/>
      <c r="P296" s="3"/>
      <c r="Q296" s="3"/>
      <c r="R296" s="3"/>
      <c r="S296" s="3"/>
      <c r="T296" s="3"/>
      <c r="U296" s="3"/>
      <c r="V296" s="3"/>
      <c r="W296" s="3"/>
      <c r="X296" s="3"/>
      <c r="Y296" s="3"/>
    </row>
    <row r="297" spans="1:25" hidden="1">
      <c r="A297" s="5"/>
      <c r="B297" s="3"/>
      <c r="C297" s="3"/>
      <c r="D297" s="3"/>
      <c r="E297" s="3"/>
      <c r="F297" s="3"/>
      <c r="G297" s="3"/>
      <c r="H297" s="3"/>
      <c r="I297" s="3"/>
      <c r="J297" s="3"/>
      <c r="K297" s="3"/>
      <c r="L297" s="3"/>
      <c r="M297" s="3"/>
      <c r="N297" s="3"/>
      <c r="O297" s="3"/>
      <c r="P297" s="3"/>
      <c r="Q297" s="3"/>
      <c r="R297" s="3"/>
      <c r="S297" s="3"/>
      <c r="T297" s="3"/>
      <c r="U297" s="3"/>
      <c r="V297" s="3"/>
      <c r="W297" s="3"/>
      <c r="X297" s="3"/>
      <c r="Y297" s="3"/>
    </row>
    <row r="298" spans="1:25" hidden="1">
      <c r="A298" s="5"/>
      <c r="B298" s="3"/>
      <c r="C298" s="3"/>
      <c r="D298" s="3"/>
      <c r="E298" s="3"/>
      <c r="F298" s="3"/>
      <c r="G298" s="3"/>
      <c r="H298" s="3"/>
      <c r="I298" s="3"/>
      <c r="J298" s="3"/>
      <c r="K298" s="3"/>
      <c r="L298" s="3"/>
      <c r="M298" s="3"/>
      <c r="N298" s="3"/>
      <c r="O298" s="3"/>
      <c r="P298" s="3"/>
      <c r="Q298" s="3"/>
      <c r="R298" s="3"/>
      <c r="S298" s="3"/>
      <c r="T298" s="3"/>
      <c r="U298" s="3"/>
      <c r="V298" s="3"/>
      <c r="W298" s="3"/>
      <c r="X298" s="3"/>
      <c r="Y298" s="3"/>
    </row>
    <row r="299" spans="1:25" hidden="1">
      <c r="A299" s="5"/>
      <c r="B299" s="3"/>
      <c r="C299" s="3"/>
      <c r="D299" s="3"/>
      <c r="E299" s="3"/>
      <c r="F299" s="3"/>
      <c r="G299" s="3"/>
      <c r="H299" s="3"/>
      <c r="I299" s="3"/>
      <c r="J299" s="3"/>
      <c r="K299" s="3"/>
      <c r="L299" s="3"/>
      <c r="M299" s="3"/>
      <c r="N299" s="3"/>
      <c r="O299" s="3"/>
      <c r="P299" s="3"/>
      <c r="Q299" s="3"/>
      <c r="R299" s="3"/>
      <c r="S299" s="3"/>
      <c r="T299" s="3"/>
      <c r="U299" s="3"/>
      <c r="V299" s="3"/>
      <c r="W299" s="3"/>
      <c r="X299" s="3"/>
      <c r="Y299" s="3"/>
    </row>
    <row r="300" spans="1:25" hidden="1">
      <c r="A300" s="5"/>
      <c r="B300" s="3"/>
      <c r="C300" s="3"/>
      <c r="D300" s="3"/>
      <c r="E300" s="3"/>
      <c r="F300" s="3"/>
      <c r="G300" s="3"/>
      <c r="H300" s="3"/>
      <c r="I300" s="3"/>
      <c r="J300" s="3"/>
      <c r="K300" s="3"/>
      <c r="L300" s="3"/>
      <c r="M300" s="3"/>
      <c r="N300" s="3"/>
      <c r="O300" s="3"/>
      <c r="P300" s="3"/>
      <c r="Q300" s="3"/>
      <c r="R300" s="3"/>
      <c r="S300" s="3"/>
      <c r="T300" s="3"/>
      <c r="U300" s="3"/>
      <c r="V300" s="3"/>
      <c r="W300" s="3"/>
      <c r="X300" s="3"/>
      <c r="Y300" s="3"/>
    </row>
    <row r="301" spans="1:25" hidden="1">
      <c r="A301" s="5"/>
      <c r="B301" s="3"/>
      <c r="C301" s="3"/>
      <c r="D301" s="3"/>
      <c r="E301" s="3"/>
      <c r="F301" s="3"/>
      <c r="G301" s="3"/>
      <c r="H301" s="3"/>
      <c r="I301" s="3"/>
      <c r="J301" s="3"/>
      <c r="K301" s="3"/>
      <c r="L301" s="3"/>
      <c r="M301" s="3"/>
      <c r="N301" s="3"/>
      <c r="O301" s="3"/>
      <c r="P301" s="3"/>
      <c r="Q301" s="3"/>
      <c r="R301" s="3"/>
      <c r="S301" s="3"/>
      <c r="T301" s="3"/>
      <c r="U301" s="3"/>
      <c r="V301" s="3"/>
      <c r="W301" s="3"/>
      <c r="X301" s="3"/>
      <c r="Y301" s="3"/>
    </row>
    <row r="302" spans="1:25" hidden="1">
      <c r="A302" s="5"/>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hidden="1">
      <c r="A303" s="5"/>
      <c r="B303" s="3"/>
      <c r="C303" s="3"/>
      <c r="D303" s="3"/>
      <c r="E303" s="3"/>
      <c r="F303" s="3"/>
      <c r="G303" s="3"/>
      <c r="H303" s="3"/>
      <c r="I303" s="3"/>
      <c r="J303" s="3"/>
      <c r="K303" s="3"/>
      <c r="L303" s="3"/>
      <c r="M303" s="3"/>
      <c r="N303" s="3"/>
      <c r="O303" s="3"/>
      <c r="P303" s="3"/>
      <c r="Q303" s="3"/>
      <c r="R303" s="3"/>
      <c r="S303" s="3"/>
      <c r="T303" s="3"/>
      <c r="U303" s="3"/>
      <c r="V303" s="3"/>
      <c r="W303" s="3"/>
      <c r="X303" s="3"/>
      <c r="Y303" s="3"/>
    </row>
    <row r="304" spans="1:25" hidden="1">
      <c r="A304" s="5"/>
      <c r="B304" s="3"/>
      <c r="C304" s="3"/>
      <c r="D304" s="3"/>
      <c r="E304" s="3"/>
      <c r="F304" s="3"/>
      <c r="G304" s="3"/>
      <c r="H304" s="3"/>
      <c r="I304" s="3"/>
      <c r="J304" s="3"/>
      <c r="K304" s="3"/>
      <c r="L304" s="3"/>
      <c r="M304" s="3"/>
      <c r="N304" s="3"/>
      <c r="O304" s="3"/>
      <c r="P304" s="3"/>
      <c r="Q304" s="3"/>
      <c r="R304" s="3"/>
      <c r="S304" s="3"/>
      <c r="T304" s="3"/>
      <c r="U304" s="3"/>
      <c r="V304" s="3"/>
      <c r="W304" s="3"/>
      <c r="X304" s="3"/>
      <c r="Y304" s="3"/>
    </row>
    <row r="305" spans="1:25" hidden="1">
      <c r="A305" s="5"/>
      <c r="B305" s="3"/>
      <c r="C305" s="3"/>
      <c r="D305" s="3"/>
      <c r="E305" s="3"/>
      <c r="F305" s="3"/>
      <c r="G305" s="3"/>
      <c r="H305" s="3"/>
      <c r="I305" s="3"/>
      <c r="J305" s="3"/>
      <c r="K305" s="3"/>
      <c r="L305" s="3"/>
      <c r="M305" s="3"/>
      <c r="N305" s="3"/>
      <c r="O305" s="3"/>
      <c r="P305" s="3"/>
      <c r="Q305" s="3"/>
      <c r="R305" s="3"/>
      <c r="S305" s="3"/>
      <c r="T305" s="3"/>
      <c r="U305" s="3"/>
      <c r="V305" s="3"/>
      <c r="W305" s="3"/>
      <c r="X305" s="3"/>
      <c r="Y305" s="3"/>
    </row>
    <row r="306" spans="1:25" hidden="1">
      <c r="A306" s="5"/>
      <c r="B306" s="3"/>
      <c r="C306" s="3"/>
      <c r="D306" s="3"/>
      <c r="E306" s="3"/>
      <c r="F306" s="3"/>
      <c r="G306" s="3"/>
      <c r="H306" s="3"/>
      <c r="I306" s="3"/>
      <c r="J306" s="3"/>
      <c r="K306" s="3"/>
      <c r="L306" s="3"/>
      <c r="M306" s="3"/>
      <c r="N306" s="3"/>
      <c r="O306" s="3"/>
      <c r="P306" s="3"/>
      <c r="Q306" s="3"/>
      <c r="R306" s="3"/>
      <c r="S306" s="3"/>
      <c r="T306" s="3"/>
      <c r="U306" s="3"/>
      <c r="V306" s="3"/>
      <c r="W306" s="3"/>
      <c r="X306" s="3"/>
      <c r="Y306" s="3"/>
    </row>
    <row r="307" spans="1:25" hidden="1">
      <c r="A307" s="5"/>
      <c r="B307" s="3"/>
      <c r="C307" s="3"/>
      <c r="D307" s="3"/>
      <c r="E307" s="3"/>
      <c r="F307" s="3"/>
      <c r="G307" s="3"/>
      <c r="H307" s="3"/>
      <c r="I307" s="3"/>
      <c r="J307" s="3"/>
      <c r="K307" s="3"/>
      <c r="L307" s="3"/>
      <c r="M307" s="3"/>
      <c r="N307" s="3"/>
      <c r="O307" s="3"/>
      <c r="P307" s="3"/>
      <c r="Q307" s="3"/>
      <c r="R307" s="3"/>
      <c r="S307" s="3"/>
      <c r="T307" s="3"/>
      <c r="U307" s="3"/>
      <c r="V307" s="3"/>
      <c r="W307" s="3"/>
      <c r="X307" s="3"/>
      <c r="Y307" s="3"/>
    </row>
    <row r="308" spans="1:25" hidden="1">
      <c r="A308" s="5"/>
      <c r="B308" s="3"/>
      <c r="C308" s="3"/>
      <c r="D308" s="3"/>
      <c r="E308" s="3"/>
      <c r="F308" s="3"/>
      <c r="G308" s="3"/>
      <c r="H308" s="3"/>
      <c r="I308" s="3"/>
      <c r="J308" s="3"/>
      <c r="K308" s="3"/>
      <c r="L308" s="3"/>
      <c r="M308" s="3"/>
      <c r="N308" s="3"/>
      <c r="O308" s="3"/>
      <c r="P308" s="3"/>
      <c r="Q308" s="3"/>
      <c r="R308" s="3"/>
      <c r="S308" s="3"/>
      <c r="T308" s="3"/>
      <c r="U308" s="3"/>
      <c r="V308" s="3"/>
      <c r="W308" s="3"/>
      <c r="X308" s="3"/>
      <c r="Y308" s="3"/>
    </row>
    <row r="309" spans="1:25" hidden="1">
      <c r="A309" s="5"/>
      <c r="B309" s="3"/>
      <c r="C309" s="3"/>
      <c r="D309" s="3"/>
      <c r="E309" s="3"/>
      <c r="F309" s="3"/>
      <c r="G309" s="3"/>
      <c r="H309" s="3"/>
      <c r="I309" s="3"/>
      <c r="J309" s="3"/>
      <c r="K309" s="3"/>
      <c r="L309" s="3"/>
      <c r="M309" s="3"/>
      <c r="N309" s="3"/>
      <c r="O309" s="3"/>
      <c r="P309" s="3"/>
      <c r="Q309" s="3"/>
      <c r="R309" s="3"/>
      <c r="S309" s="3"/>
      <c r="T309" s="3"/>
      <c r="U309" s="3"/>
      <c r="V309" s="3"/>
      <c r="W309" s="3"/>
      <c r="X309" s="3"/>
      <c r="Y309" s="3"/>
    </row>
    <row r="310" spans="1:25" hidden="1">
      <c r="A310" s="5"/>
      <c r="B310" s="3"/>
      <c r="C310" s="3"/>
      <c r="D310" s="3"/>
      <c r="E310" s="3"/>
      <c r="F310" s="3"/>
      <c r="G310" s="3"/>
      <c r="H310" s="3"/>
      <c r="I310" s="3"/>
      <c r="J310" s="3"/>
      <c r="K310" s="3"/>
      <c r="L310" s="3"/>
      <c r="M310" s="3"/>
      <c r="N310" s="3"/>
      <c r="O310" s="3"/>
      <c r="P310" s="3"/>
      <c r="Q310" s="3"/>
      <c r="R310" s="3"/>
      <c r="S310" s="3"/>
      <c r="T310" s="3"/>
      <c r="U310" s="3"/>
      <c r="V310" s="3"/>
      <c r="W310" s="3"/>
      <c r="X310" s="3"/>
      <c r="Y310" s="3"/>
    </row>
    <row r="311" spans="1:25" hidden="1">
      <c r="A311" s="5"/>
      <c r="B311" s="3"/>
      <c r="C311" s="3"/>
      <c r="D311" s="3"/>
      <c r="E311" s="3"/>
      <c r="F311" s="3"/>
      <c r="G311" s="3"/>
      <c r="H311" s="3"/>
      <c r="I311" s="3"/>
      <c r="J311" s="3"/>
      <c r="K311" s="3"/>
      <c r="L311" s="3"/>
      <c r="M311" s="3"/>
      <c r="N311" s="3"/>
      <c r="O311" s="3"/>
      <c r="P311" s="3"/>
      <c r="Q311" s="3"/>
      <c r="R311" s="3"/>
      <c r="S311" s="3"/>
      <c r="T311" s="3"/>
      <c r="U311" s="3"/>
      <c r="V311" s="3"/>
      <c r="W311" s="3"/>
      <c r="X311" s="3"/>
      <c r="Y311" s="3"/>
    </row>
    <row r="312" spans="1:25" hidden="1">
      <c r="A312" s="5"/>
      <c r="B312" s="3"/>
      <c r="C312" s="3"/>
      <c r="D312" s="3"/>
      <c r="E312" s="3"/>
      <c r="F312" s="3"/>
      <c r="G312" s="3"/>
      <c r="H312" s="3"/>
      <c r="I312" s="3"/>
      <c r="J312" s="3"/>
      <c r="K312" s="3"/>
      <c r="L312" s="3"/>
      <c r="M312" s="3"/>
      <c r="N312" s="3"/>
      <c r="O312" s="3"/>
      <c r="P312" s="3"/>
      <c r="Q312" s="3"/>
      <c r="R312" s="3"/>
      <c r="S312" s="3"/>
      <c r="T312" s="3"/>
      <c r="U312" s="3"/>
      <c r="V312" s="3"/>
      <c r="W312" s="3"/>
      <c r="X312" s="3"/>
      <c r="Y312" s="3"/>
    </row>
    <row r="313" spans="1:25" hidden="1">
      <c r="A313" s="5"/>
      <c r="B313" s="3"/>
      <c r="C313" s="3"/>
      <c r="D313" s="3"/>
      <c r="E313" s="3"/>
      <c r="F313" s="3"/>
      <c r="G313" s="3"/>
      <c r="H313" s="3"/>
      <c r="I313" s="3"/>
      <c r="J313" s="3"/>
      <c r="K313" s="3"/>
      <c r="L313" s="3"/>
      <c r="M313" s="3"/>
      <c r="N313" s="3"/>
      <c r="O313" s="3"/>
      <c r="P313" s="3"/>
      <c r="Q313" s="3"/>
      <c r="R313" s="3"/>
      <c r="S313" s="3"/>
      <c r="T313" s="3"/>
      <c r="U313" s="3"/>
      <c r="V313" s="3"/>
      <c r="W313" s="3"/>
      <c r="X313" s="3"/>
      <c r="Y313" s="3"/>
    </row>
    <row r="314" spans="1:25" hidden="1">
      <c r="A314" s="5"/>
      <c r="B314" s="3"/>
      <c r="C314" s="3"/>
      <c r="D314" s="3"/>
      <c r="E314" s="3"/>
      <c r="F314" s="3"/>
      <c r="G314" s="3"/>
      <c r="H314" s="3"/>
      <c r="I314" s="3"/>
      <c r="J314" s="3"/>
      <c r="K314" s="3"/>
      <c r="L314" s="3"/>
      <c r="M314" s="3"/>
      <c r="N314" s="3"/>
      <c r="O314" s="3"/>
      <c r="P314" s="3"/>
      <c r="Q314" s="3"/>
      <c r="R314" s="3"/>
      <c r="S314" s="3"/>
      <c r="T314" s="3"/>
      <c r="U314" s="3"/>
      <c r="V314" s="3"/>
      <c r="W314" s="3"/>
      <c r="X314" s="3"/>
      <c r="Y314" s="3"/>
    </row>
    <row r="315" spans="1:25" hidden="1">
      <c r="A315" s="5"/>
      <c r="B315" s="3"/>
      <c r="C315" s="3"/>
      <c r="D315" s="3"/>
      <c r="E315" s="3"/>
      <c r="F315" s="3"/>
      <c r="G315" s="3"/>
      <c r="H315" s="3"/>
      <c r="I315" s="3"/>
      <c r="J315" s="3"/>
      <c r="K315" s="3"/>
      <c r="L315" s="3"/>
      <c r="M315" s="3"/>
      <c r="N315" s="3"/>
      <c r="O315" s="3"/>
      <c r="P315" s="3"/>
      <c r="Q315" s="3"/>
      <c r="R315" s="3"/>
      <c r="S315" s="3"/>
      <c r="T315" s="3"/>
      <c r="U315" s="3"/>
      <c r="V315" s="3"/>
      <c r="W315" s="3"/>
      <c r="X315" s="3"/>
      <c r="Y315" s="3"/>
    </row>
    <row r="316" spans="1:25" hidden="1">
      <c r="A316" s="5"/>
      <c r="B316" s="3"/>
      <c r="C316" s="3"/>
      <c r="D316" s="3"/>
      <c r="E316" s="3"/>
      <c r="F316" s="3"/>
      <c r="G316" s="3"/>
      <c r="H316" s="3"/>
      <c r="I316" s="3"/>
      <c r="J316" s="3"/>
      <c r="K316" s="3"/>
      <c r="L316" s="3"/>
      <c r="M316" s="3"/>
      <c r="N316" s="3"/>
      <c r="O316" s="3"/>
      <c r="P316" s="3"/>
      <c r="Q316" s="3"/>
      <c r="R316" s="3"/>
      <c r="S316" s="3"/>
      <c r="T316" s="3"/>
      <c r="U316" s="3"/>
      <c r="V316" s="3"/>
      <c r="W316" s="3"/>
      <c r="X316" s="3"/>
      <c r="Y316" s="3"/>
    </row>
    <row r="317" spans="1:25" hidden="1">
      <c r="A317" s="5"/>
      <c r="B317" s="3"/>
      <c r="C317" s="3"/>
      <c r="D317" s="3"/>
      <c r="E317" s="3"/>
      <c r="F317" s="3"/>
      <c r="G317" s="3"/>
      <c r="H317" s="3"/>
      <c r="I317" s="3"/>
      <c r="J317" s="3"/>
      <c r="K317" s="3"/>
      <c r="L317" s="3"/>
      <c r="M317" s="3"/>
      <c r="N317" s="3"/>
      <c r="O317" s="3"/>
      <c r="P317" s="3"/>
      <c r="Q317" s="3"/>
      <c r="R317" s="3"/>
      <c r="S317" s="3"/>
      <c r="T317" s="3"/>
      <c r="U317" s="3"/>
      <c r="V317" s="3"/>
      <c r="W317" s="3"/>
      <c r="X317" s="3"/>
      <c r="Y317" s="3"/>
    </row>
    <row r="318" spans="1:25" hidden="1">
      <c r="A318" s="5"/>
      <c r="B318" s="3"/>
      <c r="C318" s="3"/>
      <c r="D318" s="3"/>
      <c r="E318" s="3"/>
      <c r="F318" s="3"/>
      <c r="G318" s="3"/>
      <c r="H318" s="3"/>
      <c r="I318" s="3"/>
      <c r="J318" s="3"/>
      <c r="K318" s="3"/>
      <c r="L318" s="3"/>
      <c r="M318" s="3"/>
      <c r="N318" s="3"/>
      <c r="O318" s="3"/>
      <c r="P318" s="3"/>
      <c r="Q318" s="3"/>
      <c r="R318" s="3"/>
      <c r="S318" s="3"/>
      <c r="T318" s="3"/>
      <c r="U318" s="3"/>
      <c r="V318" s="3"/>
      <c r="W318" s="3"/>
      <c r="X318" s="3"/>
      <c r="Y318" s="3"/>
    </row>
    <row r="319" spans="1:25" hidden="1">
      <c r="A319" s="5"/>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hidden="1">
      <c r="A320" s="5"/>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25" hidden="1">
      <c r="A321" s="5"/>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25" hidden="1">
      <c r="A322" s="5"/>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25" hidden="1">
      <c r="A323" s="5"/>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25" hidden="1">
      <c r="A324" s="5"/>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25" hidden="1">
      <c r="A325" s="5"/>
      <c r="B325" s="3"/>
      <c r="C325" s="3"/>
      <c r="D325" s="3"/>
      <c r="E325" s="3"/>
      <c r="F325" s="3"/>
      <c r="G325" s="3"/>
      <c r="H325" s="3"/>
      <c r="I325" s="3"/>
      <c r="J325" s="3"/>
      <c r="K325" s="3"/>
      <c r="L325" s="3"/>
      <c r="M325" s="3"/>
      <c r="N325" s="3"/>
      <c r="O325" s="3"/>
      <c r="P325" s="3"/>
      <c r="Q325" s="3"/>
      <c r="R325" s="3"/>
      <c r="S325" s="3"/>
      <c r="T325" s="3"/>
      <c r="U325" s="3"/>
      <c r="V325" s="3"/>
      <c r="W325" s="3"/>
      <c r="X325" s="3"/>
      <c r="Y325" s="3"/>
    </row>
    <row r="326" spans="1:25" hidden="1">
      <c r="A326" s="5"/>
      <c r="B326" s="3"/>
      <c r="C326" s="3"/>
      <c r="D326" s="3"/>
      <c r="E326" s="3"/>
      <c r="F326" s="3"/>
      <c r="G326" s="3"/>
      <c r="H326" s="3"/>
      <c r="I326" s="3"/>
      <c r="J326" s="3"/>
      <c r="K326" s="3"/>
      <c r="L326" s="3"/>
      <c r="M326" s="3"/>
      <c r="N326" s="3"/>
      <c r="O326" s="3"/>
      <c r="P326" s="3"/>
      <c r="Q326" s="3"/>
      <c r="R326" s="3"/>
      <c r="S326" s="3"/>
      <c r="T326" s="3"/>
      <c r="U326" s="3"/>
      <c r="V326" s="3"/>
      <c r="W326" s="3"/>
      <c r="X326" s="3"/>
      <c r="Y326" s="3"/>
    </row>
    <row r="327" spans="1:25" hidden="1">
      <c r="A327" s="5"/>
      <c r="B327" s="3"/>
      <c r="C327" s="3"/>
      <c r="D327" s="3"/>
      <c r="E327" s="3"/>
      <c r="F327" s="3"/>
      <c r="G327" s="3"/>
      <c r="H327" s="3"/>
      <c r="I327" s="3"/>
      <c r="J327" s="3"/>
      <c r="K327" s="3"/>
      <c r="L327" s="3"/>
      <c r="M327" s="3"/>
      <c r="N327" s="3"/>
      <c r="O327" s="3"/>
      <c r="P327" s="3"/>
      <c r="Q327" s="3"/>
      <c r="R327" s="3"/>
      <c r="S327" s="3"/>
      <c r="T327" s="3"/>
      <c r="U327" s="3"/>
      <c r="V327" s="3"/>
      <c r="W327" s="3"/>
      <c r="X327" s="3"/>
      <c r="Y327" s="3"/>
    </row>
    <row r="328" spans="1:25" hidden="1">
      <c r="A328" s="5"/>
      <c r="B328" s="3"/>
      <c r="C328" s="3"/>
      <c r="D328" s="3"/>
      <c r="E328" s="3"/>
      <c r="F328" s="3"/>
      <c r="G328" s="3"/>
      <c r="H328" s="3"/>
      <c r="I328" s="3"/>
      <c r="J328" s="3"/>
      <c r="K328" s="3"/>
      <c r="L328" s="3"/>
      <c r="M328" s="3"/>
      <c r="N328" s="3"/>
      <c r="O328" s="3"/>
      <c r="P328" s="3"/>
      <c r="Q328" s="3"/>
      <c r="R328" s="3"/>
      <c r="S328" s="3"/>
      <c r="T328" s="3"/>
      <c r="U328" s="3"/>
      <c r="V328" s="3"/>
      <c r="W328" s="3"/>
      <c r="X328" s="3"/>
      <c r="Y328" s="3"/>
    </row>
    <row r="329" spans="1:25" hidden="1">
      <c r="A329" s="5"/>
      <c r="B329" s="3"/>
      <c r="C329" s="3"/>
      <c r="D329" s="3"/>
      <c r="E329" s="3"/>
      <c r="F329" s="3"/>
      <c r="G329" s="3"/>
      <c r="H329" s="3"/>
      <c r="I329" s="3"/>
      <c r="J329" s="3"/>
      <c r="K329" s="3"/>
      <c r="L329" s="3"/>
      <c r="M329" s="3"/>
      <c r="N329" s="3"/>
      <c r="O329" s="3"/>
      <c r="P329" s="3"/>
      <c r="Q329" s="3"/>
      <c r="R329" s="3"/>
      <c r="S329" s="3"/>
      <c r="T329" s="3"/>
      <c r="U329" s="3"/>
      <c r="V329" s="3"/>
      <c r="W329" s="3"/>
      <c r="X329" s="3"/>
      <c r="Y329" s="3"/>
    </row>
    <row r="330" spans="1:25" hidden="1">
      <c r="A330" s="5"/>
      <c r="B330" s="3"/>
      <c r="C330" s="3"/>
      <c r="D330" s="3"/>
      <c r="E330" s="3"/>
      <c r="F330" s="3"/>
      <c r="G330" s="3"/>
      <c r="H330" s="3"/>
      <c r="I330" s="3"/>
      <c r="J330" s="3"/>
      <c r="K330" s="3"/>
      <c r="L330" s="3"/>
      <c r="M330" s="3"/>
      <c r="N330" s="3"/>
      <c r="O330" s="3"/>
      <c r="P330" s="3"/>
      <c r="Q330" s="3"/>
      <c r="R330" s="3"/>
      <c r="S330" s="3"/>
      <c r="T330" s="3"/>
      <c r="U330" s="3"/>
      <c r="V330" s="3"/>
      <c r="W330" s="3"/>
      <c r="X330" s="3"/>
      <c r="Y330" s="3"/>
    </row>
    <row r="331" spans="1:25" hidden="1">
      <c r="A331" s="5"/>
      <c r="B331" s="3"/>
      <c r="C331" s="3"/>
      <c r="D331" s="3"/>
      <c r="E331" s="3"/>
      <c r="F331" s="3"/>
      <c r="G331" s="3"/>
      <c r="H331" s="3"/>
      <c r="I331" s="3"/>
      <c r="J331" s="3"/>
      <c r="K331" s="3"/>
      <c r="L331" s="3"/>
      <c r="M331" s="3"/>
      <c r="N331" s="3"/>
      <c r="O331" s="3"/>
      <c r="P331" s="3"/>
      <c r="Q331" s="3"/>
      <c r="R331" s="3"/>
      <c r="S331" s="3"/>
      <c r="T331" s="3"/>
      <c r="U331" s="3"/>
      <c r="V331" s="3"/>
      <c r="W331" s="3"/>
      <c r="X331" s="3"/>
      <c r="Y331" s="3"/>
    </row>
    <row r="332" spans="1:25" hidden="1">
      <c r="A332" s="5"/>
      <c r="B332" s="3"/>
      <c r="C332" s="3"/>
      <c r="D332" s="3"/>
      <c r="E332" s="3"/>
      <c r="F332" s="3"/>
      <c r="G332" s="3"/>
      <c r="H332" s="3"/>
      <c r="I332" s="3"/>
      <c r="J332" s="3"/>
      <c r="K332" s="3"/>
      <c r="L332" s="3"/>
      <c r="M332" s="3"/>
      <c r="N332" s="3"/>
      <c r="O332" s="3"/>
      <c r="P332" s="3"/>
      <c r="Q332" s="3"/>
      <c r="R332" s="3"/>
      <c r="S332" s="3"/>
      <c r="T332" s="3"/>
      <c r="U332" s="3"/>
      <c r="V332" s="3"/>
      <c r="W332" s="3"/>
      <c r="X332" s="3"/>
      <c r="Y332" s="3"/>
    </row>
    <row r="333" spans="1:25" hidden="1">
      <c r="A333" s="5"/>
      <c r="B333" s="3"/>
      <c r="C333" s="3"/>
      <c r="D333" s="3"/>
      <c r="E333" s="3"/>
      <c r="F333" s="3"/>
      <c r="G333" s="3"/>
      <c r="H333" s="3"/>
      <c r="I333" s="3"/>
      <c r="J333" s="3"/>
      <c r="K333" s="3"/>
      <c r="L333" s="3"/>
      <c r="M333" s="3"/>
      <c r="N333" s="3"/>
      <c r="O333" s="3"/>
      <c r="P333" s="3"/>
      <c r="Q333" s="3"/>
      <c r="R333" s="3"/>
      <c r="S333" s="3"/>
      <c r="T333" s="3"/>
      <c r="U333" s="3"/>
      <c r="V333" s="3"/>
      <c r="W333" s="3"/>
      <c r="X333" s="3"/>
      <c r="Y333" s="3"/>
    </row>
    <row r="334" spans="1:25" hidden="1">
      <c r="A334" s="5"/>
      <c r="B334" s="3"/>
      <c r="C334" s="3"/>
      <c r="D334" s="3"/>
      <c r="E334" s="3"/>
      <c r="F334" s="3"/>
      <c r="G334" s="3"/>
      <c r="H334" s="3"/>
      <c r="I334" s="3"/>
      <c r="J334" s="3"/>
      <c r="K334" s="3"/>
      <c r="L334" s="3"/>
      <c r="M334" s="3"/>
      <c r="N334" s="3"/>
      <c r="O334" s="3"/>
      <c r="P334" s="3"/>
      <c r="Q334" s="3"/>
      <c r="R334" s="3"/>
      <c r="S334" s="3"/>
      <c r="T334" s="3"/>
      <c r="U334" s="3"/>
      <c r="V334" s="3"/>
      <c r="W334" s="3"/>
      <c r="X334" s="3"/>
      <c r="Y334" s="3"/>
    </row>
    <row r="335" spans="1:25" hidden="1">
      <c r="A335" s="5"/>
      <c r="B335" s="3"/>
      <c r="C335" s="3"/>
      <c r="D335" s="3"/>
      <c r="E335" s="3"/>
      <c r="F335" s="3"/>
      <c r="G335" s="3"/>
      <c r="H335" s="3"/>
      <c r="I335" s="3"/>
      <c r="J335" s="3"/>
      <c r="K335" s="3"/>
      <c r="L335" s="3"/>
      <c r="M335" s="3"/>
      <c r="N335" s="3"/>
      <c r="O335" s="3"/>
      <c r="P335" s="3"/>
      <c r="Q335" s="3"/>
      <c r="R335" s="3"/>
      <c r="S335" s="3"/>
      <c r="T335" s="3"/>
      <c r="U335" s="3"/>
      <c r="V335" s="3"/>
      <c r="W335" s="3"/>
      <c r="X335" s="3"/>
      <c r="Y335" s="3"/>
    </row>
    <row r="336" spans="1:25" hidden="1">
      <c r="A336" s="5"/>
      <c r="B336" s="3"/>
      <c r="C336" s="3"/>
      <c r="D336" s="3"/>
      <c r="E336" s="3"/>
      <c r="F336" s="3"/>
      <c r="G336" s="3"/>
      <c r="H336" s="3"/>
      <c r="I336" s="3"/>
      <c r="J336" s="3"/>
      <c r="K336" s="3"/>
      <c r="L336" s="3"/>
      <c r="M336" s="3"/>
      <c r="N336" s="3"/>
      <c r="O336" s="3"/>
      <c r="P336" s="3"/>
      <c r="Q336" s="3"/>
      <c r="R336" s="3"/>
      <c r="S336" s="3"/>
      <c r="T336" s="3"/>
      <c r="U336" s="3"/>
      <c r="V336" s="3"/>
      <c r="W336" s="3"/>
      <c r="X336" s="3"/>
      <c r="Y336" s="3"/>
    </row>
    <row r="337" spans="1:25" hidden="1">
      <c r="A337" s="5"/>
      <c r="B337" s="3"/>
      <c r="C337" s="3"/>
      <c r="D337" s="3"/>
      <c r="E337" s="3"/>
      <c r="F337" s="3"/>
      <c r="G337" s="3"/>
      <c r="H337" s="3"/>
      <c r="I337" s="3"/>
      <c r="J337" s="3"/>
      <c r="K337" s="3"/>
      <c r="L337" s="3"/>
      <c r="M337" s="3"/>
      <c r="N337" s="3"/>
      <c r="O337" s="3"/>
      <c r="P337" s="3"/>
      <c r="Q337" s="3"/>
      <c r="R337" s="3"/>
      <c r="S337" s="3"/>
      <c r="T337" s="3"/>
      <c r="U337" s="3"/>
      <c r="V337" s="3"/>
      <c r="W337" s="3"/>
      <c r="X337" s="3"/>
      <c r="Y337" s="3"/>
    </row>
    <row r="338" spans="1:25" hidden="1">
      <c r="A338" s="5"/>
      <c r="B338" s="3"/>
      <c r="C338" s="3"/>
      <c r="D338" s="3"/>
      <c r="E338" s="3"/>
      <c r="F338" s="3"/>
      <c r="G338" s="3"/>
      <c r="H338" s="3"/>
      <c r="I338" s="3"/>
      <c r="J338" s="3"/>
      <c r="K338" s="3"/>
      <c r="L338" s="3"/>
      <c r="M338" s="3"/>
      <c r="N338" s="3"/>
      <c r="O338" s="3"/>
      <c r="P338" s="3"/>
      <c r="Q338" s="3"/>
      <c r="R338" s="3"/>
      <c r="S338" s="3"/>
      <c r="T338" s="3"/>
      <c r="U338" s="3"/>
      <c r="V338" s="3"/>
      <c r="W338" s="3"/>
      <c r="X338" s="3"/>
      <c r="Y338" s="3"/>
    </row>
    <row r="339" spans="1:25" hidden="1">
      <c r="A339" s="5"/>
      <c r="B339" s="3"/>
      <c r="C339" s="3"/>
      <c r="D339" s="3"/>
      <c r="E339" s="3"/>
      <c r="F339" s="3"/>
      <c r="G339" s="3"/>
      <c r="H339" s="3"/>
      <c r="I339" s="3"/>
      <c r="J339" s="3"/>
      <c r="K339" s="3"/>
      <c r="L339" s="3"/>
      <c r="M339" s="3"/>
      <c r="N339" s="3"/>
      <c r="O339" s="3"/>
      <c r="P339" s="3"/>
      <c r="Q339" s="3"/>
      <c r="R339" s="3"/>
      <c r="S339" s="3"/>
      <c r="T339" s="3"/>
      <c r="U339" s="3"/>
      <c r="V339" s="3"/>
      <c r="W339" s="3"/>
      <c r="X339" s="3"/>
      <c r="Y339" s="3"/>
    </row>
    <row r="340" spans="1:25" hidden="1">
      <c r="A340" s="5"/>
      <c r="B340" s="3"/>
      <c r="C340" s="3"/>
      <c r="D340" s="3"/>
      <c r="E340" s="3"/>
      <c r="F340" s="3"/>
      <c r="G340" s="3"/>
      <c r="H340" s="3"/>
      <c r="I340" s="3"/>
      <c r="J340" s="3"/>
      <c r="K340" s="3"/>
      <c r="L340" s="3"/>
      <c r="M340" s="3"/>
      <c r="N340" s="3"/>
      <c r="O340" s="3"/>
      <c r="P340" s="3"/>
      <c r="Q340" s="3"/>
      <c r="R340" s="3"/>
      <c r="S340" s="3"/>
      <c r="T340" s="3"/>
      <c r="U340" s="3"/>
      <c r="V340" s="3"/>
      <c r="W340" s="3"/>
      <c r="X340" s="3"/>
      <c r="Y340" s="3"/>
    </row>
    <row r="341" spans="1:25" hidden="1">
      <c r="A341" s="5"/>
      <c r="B341" s="3"/>
      <c r="C341" s="3"/>
      <c r="D341" s="3"/>
      <c r="E341" s="3"/>
      <c r="F341" s="3"/>
      <c r="G341" s="3"/>
      <c r="H341" s="3"/>
      <c r="I341" s="3"/>
      <c r="J341" s="3"/>
      <c r="K341" s="3"/>
      <c r="L341" s="3"/>
      <c r="M341" s="3"/>
      <c r="N341" s="3"/>
      <c r="O341" s="3"/>
      <c r="P341" s="3"/>
      <c r="Q341" s="3"/>
      <c r="R341" s="3"/>
      <c r="S341" s="3"/>
      <c r="T341" s="3"/>
      <c r="U341" s="3"/>
      <c r="V341" s="3"/>
      <c r="W341" s="3"/>
      <c r="X341" s="3"/>
      <c r="Y341" s="3"/>
    </row>
    <row r="342" spans="1:25" hidden="1">
      <c r="A342" s="5"/>
      <c r="B342" s="3"/>
      <c r="C342" s="3"/>
      <c r="D342" s="3"/>
      <c r="E342" s="3"/>
      <c r="F342" s="3"/>
      <c r="G342" s="3"/>
      <c r="H342" s="3"/>
      <c r="I342" s="3"/>
      <c r="J342" s="3"/>
      <c r="K342" s="3"/>
      <c r="L342" s="3"/>
      <c r="M342" s="3"/>
      <c r="N342" s="3"/>
      <c r="O342" s="3"/>
      <c r="P342" s="3"/>
      <c r="Q342" s="3"/>
      <c r="R342" s="3"/>
      <c r="S342" s="3"/>
      <c r="T342" s="3"/>
      <c r="U342" s="3"/>
      <c r="V342" s="3"/>
      <c r="W342" s="3"/>
      <c r="X342" s="3"/>
      <c r="Y342" s="3"/>
    </row>
    <row r="343" spans="1:25" hidden="1">
      <c r="A343" s="5"/>
      <c r="B343" s="3"/>
      <c r="C343" s="3"/>
      <c r="D343" s="3"/>
      <c r="E343" s="3"/>
      <c r="F343" s="3"/>
      <c r="G343" s="3"/>
      <c r="H343" s="3"/>
      <c r="I343" s="3"/>
      <c r="J343" s="3"/>
      <c r="K343" s="3"/>
      <c r="L343" s="3"/>
      <c r="M343" s="3"/>
      <c r="N343" s="3"/>
      <c r="O343" s="3"/>
      <c r="P343" s="3"/>
      <c r="Q343" s="3"/>
      <c r="R343" s="3"/>
      <c r="S343" s="3"/>
      <c r="T343" s="3"/>
      <c r="U343" s="3"/>
      <c r="V343" s="3"/>
      <c r="W343" s="3"/>
      <c r="X343" s="3"/>
      <c r="Y343" s="3"/>
    </row>
    <row r="344" spans="1:25" hidden="1">
      <c r="A344" s="5"/>
      <c r="B344" s="3"/>
      <c r="C344" s="3"/>
      <c r="D344" s="3"/>
      <c r="E344" s="3"/>
      <c r="F344" s="3"/>
      <c r="G344" s="3"/>
      <c r="H344" s="3"/>
      <c r="I344" s="3"/>
      <c r="J344" s="3"/>
      <c r="K344" s="3"/>
      <c r="L344" s="3"/>
      <c r="M344" s="3"/>
      <c r="N344" s="3"/>
      <c r="O344" s="3"/>
      <c r="P344" s="3"/>
      <c r="Q344" s="3"/>
      <c r="R344" s="3"/>
      <c r="S344" s="3"/>
      <c r="T344" s="3"/>
      <c r="U344" s="3"/>
      <c r="V344" s="3"/>
      <c r="W344" s="3"/>
      <c r="X344" s="3"/>
      <c r="Y344" s="3"/>
    </row>
    <row r="345" spans="1:25" hidden="1">
      <c r="A345" s="5"/>
      <c r="B345" s="3"/>
      <c r="C345" s="3"/>
      <c r="D345" s="3"/>
      <c r="E345" s="3"/>
      <c r="F345" s="3"/>
      <c r="G345" s="3"/>
      <c r="H345" s="3"/>
      <c r="I345" s="3"/>
      <c r="J345" s="3"/>
      <c r="K345" s="3"/>
      <c r="L345" s="3"/>
      <c r="M345" s="3"/>
      <c r="N345" s="3"/>
      <c r="O345" s="3"/>
      <c r="P345" s="3"/>
      <c r="Q345" s="3"/>
      <c r="R345" s="3"/>
      <c r="S345" s="3"/>
      <c r="T345" s="3"/>
      <c r="U345" s="3"/>
      <c r="V345" s="3"/>
      <c r="W345" s="3"/>
      <c r="X345" s="3"/>
      <c r="Y345" s="3"/>
    </row>
    <row r="346" spans="1:25" hidden="1">
      <c r="A346" s="5"/>
      <c r="B346" s="3"/>
      <c r="C346" s="3"/>
      <c r="D346" s="3"/>
      <c r="E346" s="3"/>
      <c r="F346" s="3"/>
      <c r="G346" s="3"/>
      <c r="H346" s="3"/>
      <c r="I346" s="3"/>
      <c r="J346" s="3"/>
      <c r="K346" s="3"/>
      <c r="L346" s="3"/>
      <c r="M346" s="3"/>
      <c r="N346" s="3"/>
      <c r="O346" s="3"/>
      <c r="P346" s="3"/>
      <c r="Q346" s="3"/>
      <c r="R346" s="3"/>
      <c r="S346" s="3"/>
      <c r="T346" s="3"/>
      <c r="U346" s="3"/>
      <c r="V346" s="3"/>
      <c r="W346" s="3"/>
      <c r="X346" s="3"/>
      <c r="Y346" s="3"/>
    </row>
    <row r="347" spans="1:25" hidden="1">
      <c r="A347" s="5"/>
      <c r="B347" s="3"/>
      <c r="C347" s="3"/>
      <c r="D347" s="3"/>
      <c r="E347" s="3"/>
      <c r="F347" s="3"/>
      <c r="G347" s="3"/>
      <c r="H347" s="3"/>
      <c r="I347" s="3"/>
      <c r="J347" s="3"/>
      <c r="K347" s="3"/>
      <c r="L347" s="3"/>
      <c r="M347" s="3"/>
      <c r="N347" s="3"/>
      <c r="O347" s="3"/>
      <c r="P347" s="3"/>
      <c r="Q347" s="3"/>
      <c r="R347" s="3"/>
      <c r="S347" s="3"/>
      <c r="T347" s="3"/>
      <c r="U347" s="3"/>
      <c r="V347" s="3"/>
      <c r="W347" s="3"/>
      <c r="X347" s="3"/>
      <c r="Y347" s="3"/>
    </row>
    <row r="348" spans="1:25" hidden="1">
      <c r="A348" s="5"/>
      <c r="B348" s="3"/>
      <c r="C348" s="3"/>
      <c r="D348" s="3"/>
      <c r="E348" s="3"/>
      <c r="F348" s="3"/>
      <c r="G348" s="3"/>
      <c r="H348" s="3"/>
      <c r="I348" s="3"/>
      <c r="J348" s="3"/>
      <c r="K348" s="3"/>
      <c r="L348" s="3"/>
      <c r="M348" s="3"/>
      <c r="N348" s="3"/>
      <c r="O348" s="3"/>
      <c r="P348" s="3"/>
      <c r="Q348" s="3"/>
      <c r="R348" s="3"/>
      <c r="S348" s="3"/>
      <c r="T348" s="3"/>
      <c r="U348" s="3"/>
      <c r="V348" s="3"/>
      <c r="W348" s="3"/>
      <c r="X348" s="3"/>
      <c r="Y348" s="3"/>
    </row>
    <row r="349" spans="1:25" hidden="1">
      <c r="A349" s="5"/>
      <c r="B349" s="3"/>
      <c r="C349" s="3"/>
      <c r="D349" s="3"/>
      <c r="E349" s="3"/>
      <c r="F349" s="3"/>
      <c r="G349" s="3"/>
      <c r="H349" s="3"/>
      <c r="I349" s="3"/>
      <c r="J349" s="3"/>
      <c r="K349" s="3"/>
      <c r="L349" s="3"/>
      <c r="M349" s="3"/>
      <c r="N349" s="3"/>
      <c r="O349" s="3"/>
      <c r="P349" s="3"/>
      <c r="Q349" s="3"/>
      <c r="R349" s="3"/>
      <c r="S349" s="3"/>
      <c r="T349" s="3"/>
      <c r="U349" s="3"/>
      <c r="V349" s="3"/>
      <c r="W349" s="3"/>
      <c r="X349" s="3"/>
      <c r="Y349" s="3"/>
    </row>
    <row r="350" spans="1:25" hidden="1">
      <c r="A350" s="5"/>
      <c r="B350" s="3"/>
      <c r="C350" s="3"/>
      <c r="D350" s="3"/>
      <c r="E350" s="3"/>
      <c r="F350" s="3"/>
      <c r="G350" s="3"/>
      <c r="H350" s="3"/>
      <c r="I350" s="3"/>
      <c r="J350" s="3"/>
      <c r="K350" s="3"/>
      <c r="L350" s="3"/>
      <c r="M350" s="3"/>
      <c r="N350" s="3"/>
      <c r="O350" s="3"/>
      <c r="P350" s="3"/>
      <c r="Q350" s="3"/>
      <c r="R350" s="3"/>
      <c r="S350" s="3"/>
      <c r="T350" s="3"/>
      <c r="U350" s="3"/>
      <c r="V350" s="3"/>
      <c r="W350" s="3"/>
      <c r="X350" s="3"/>
      <c r="Y350" s="3"/>
    </row>
    <row r="351" spans="1:25" hidden="1">
      <c r="A351" s="5"/>
      <c r="B351" s="3"/>
      <c r="C351" s="3"/>
      <c r="D351" s="3"/>
      <c r="E351" s="3"/>
      <c r="F351" s="3"/>
      <c r="G351" s="3"/>
      <c r="H351" s="3"/>
      <c r="I351" s="3"/>
      <c r="J351" s="3"/>
      <c r="K351" s="3"/>
      <c r="L351" s="3"/>
      <c r="M351" s="3"/>
      <c r="N351" s="3"/>
      <c r="O351" s="3"/>
      <c r="P351" s="3"/>
      <c r="Q351" s="3"/>
      <c r="R351" s="3"/>
      <c r="S351" s="3"/>
      <c r="T351" s="3"/>
      <c r="U351" s="3"/>
      <c r="V351" s="3"/>
      <c r="W351" s="3"/>
      <c r="X351" s="3"/>
      <c r="Y351" s="3"/>
    </row>
    <row r="352" spans="1:25" hidden="1">
      <c r="A352" s="5"/>
      <c r="B352" s="3"/>
      <c r="C352" s="3"/>
      <c r="D352" s="3"/>
      <c r="E352" s="3"/>
      <c r="F352" s="3"/>
      <c r="G352" s="3"/>
      <c r="H352" s="3"/>
      <c r="I352" s="3"/>
      <c r="J352" s="3"/>
      <c r="K352" s="3"/>
      <c r="L352" s="3"/>
      <c r="M352" s="3"/>
      <c r="N352" s="3"/>
      <c r="O352" s="3"/>
      <c r="P352" s="3"/>
      <c r="Q352" s="3"/>
      <c r="R352" s="3"/>
      <c r="S352" s="3"/>
      <c r="T352" s="3"/>
      <c r="U352" s="3"/>
      <c r="V352" s="3"/>
      <c r="W352" s="3"/>
      <c r="X352" s="3"/>
      <c r="Y352" s="3"/>
    </row>
    <row r="353" spans="1:25" hidden="1">
      <c r="A353" s="5"/>
      <c r="B353" s="3"/>
      <c r="C353" s="3"/>
      <c r="D353" s="3"/>
      <c r="E353" s="3"/>
      <c r="F353" s="3"/>
      <c r="G353" s="3"/>
      <c r="H353" s="3"/>
      <c r="I353" s="3"/>
      <c r="J353" s="3"/>
      <c r="K353" s="3"/>
      <c r="L353" s="3"/>
      <c r="M353" s="3"/>
      <c r="N353" s="3"/>
      <c r="O353" s="3"/>
      <c r="P353" s="3"/>
      <c r="Q353" s="3"/>
      <c r="R353" s="3"/>
      <c r="S353" s="3"/>
      <c r="T353" s="3"/>
      <c r="U353" s="3"/>
      <c r="V353" s="3"/>
      <c r="W353" s="3"/>
      <c r="X353" s="3"/>
      <c r="Y353" s="3"/>
    </row>
    <row r="354" spans="1:25" hidden="1">
      <c r="A354" s="5"/>
      <c r="B354" s="3"/>
      <c r="C354" s="3"/>
      <c r="D354" s="3"/>
      <c r="E354" s="3"/>
      <c r="F354" s="3"/>
      <c r="G354" s="3"/>
      <c r="H354" s="3"/>
      <c r="I354" s="3"/>
      <c r="J354" s="3"/>
      <c r="K354" s="3"/>
      <c r="L354" s="3"/>
      <c r="M354" s="3"/>
      <c r="N354" s="3"/>
      <c r="O354" s="3"/>
      <c r="P354" s="3"/>
      <c r="Q354" s="3"/>
      <c r="R354" s="3"/>
      <c r="S354" s="3"/>
      <c r="T354" s="3"/>
      <c r="U354" s="3"/>
      <c r="V354" s="3"/>
      <c r="W354" s="3"/>
      <c r="X354" s="3"/>
      <c r="Y354" s="3"/>
    </row>
    <row r="355" spans="1:25" hidden="1">
      <c r="A355" s="5"/>
      <c r="B355" s="3"/>
      <c r="C355" s="3"/>
      <c r="D355" s="3"/>
      <c r="E355" s="3"/>
      <c r="F355" s="3"/>
      <c r="G355" s="3"/>
      <c r="H355" s="3"/>
      <c r="I355" s="3"/>
      <c r="J355" s="3"/>
      <c r="K355" s="3"/>
      <c r="L355" s="3"/>
      <c r="M355" s="3"/>
      <c r="N355" s="3"/>
      <c r="O355" s="3"/>
      <c r="P355" s="3"/>
      <c r="Q355" s="3"/>
      <c r="R355" s="3"/>
      <c r="S355" s="3"/>
      <c r="T355" s="3"/>
      <c r="U355" s="3"/>
      <c r="V355" s="3"/>
      <c r="W355" s="3"/>
      <c r="X355" s="3"/>
      <c r="Y355" s="3"/>
    </row>
    <row r="356" spans="1:25" hidden="1">
      <c r="A356" s="5"/>
      <c r="B356" s="3"/>
      <c r="C356" s="3"/>
      <c r="D356" s="3"/>
      <c r="E356" s="3"/>
      <c r="F356" s="3"/>
      <c r="G356" s="3"/>
      <c r="H356" s="3"/>
      <c r="I356" s="3"/>
      <c r="J356" s="3"/>
      <c r="K356" s="3"/>
      <c r="L356" s="3"/>
      <c r="M356" s="3"/>
      <c r="N356" s="3"/>
      <c r="O356" s="3"/>
      <c r="P356" s="3"/>
      <c r="Q356" s="3"/>
      <c r="R356" s="3"/>
      <c r="S356" s="3"/>
      <c r="T356" s="3"/>
      <c r="U356" s="3"/>
      <c r="V356" s="3"/>
      <c r="W356" s="3"/>
      <c r="X356" s="3"/>
      <c r="Y356" s="3"/>
    </row>
    <row r="357" spans="1:25" hidden="1">
      <c r="A357" s="5"/>
      <c r="B357" s="3"/>
      <c r="C357" s="3"/>
      <c r="D357" s="3"/>
      <c r="E357" s="3"/>
      <c r="F357" s="3"/>
      <c r="G357" s="3"/>
      <c r="H357" s="3"/>
      <c r="I357" s="3"/>
      <c r="J357" s="3"/>
      <c r="K357" s="3"/>
      <c r="L357" s="3"/>
      <c r="M357" s="3"/>
      <c r="N357" s="3"/>
      <c r="O357" s="3"/>
      <c r="P357" s="3"/>
      <c r="Q357" s="3"/>
      <c r="R357" s="3"/>
      <c r="S357" s="3"/>
      <c r="T357" s="3"/>
      <c r="U357" s="3"/>
      <c r="V357" s="3"/>
      <c r="W357" s="3"/>
      <c r="X357" s="3"/>
      <c r="Y357" s="3"/>
    </row>
    <row r="358" spans="1:25" hidden="1">
      <c r="A358" s="5"/>
      <c r="B358" s="3"/>
      <c r="C358" s="3"/>
      <c r="D358" s="3"/>
      <c r="E358" s="3"/>
      <c r="F358" s="3"/>
      <c r="G358" s="3"/>
      <c r="H358" s="3"/>
      <c r="I358" s="3"/>
      <c r="J358" s="3"/>
      <c r="K358" s="3"/>
      <c r="L358" s="3"/>
      <c r="M358" s="3"/>
      <c r="N358" s="3"/>
      <c r="O358" s="3"/>
      <c r="P358" s="3"/>
      <c r="Q358" s="3"/>
      <c r="R358" s="3"/>
      <c r="S358" s="3"/>
      <c r="T358" s="3"/>
      <c r="U358" s="3"/>
      <c r="V358" s="3"/>
      <c r="W358" s="3"/>
      <c r="X358" s="3"/>
      <c r="Y358" s="3"/>
    </row>
    <row r="359" spans="1:25" hidden="1">
      <c r="A359" s="5"/>
      <c r="B359" s="3"/>
      <c r="C359" s="3"/>
      <c r="D359" s="3"/>
      <c r="E359" s="3"/>
      <c r="F359" s="3"/>
      <c r="G359" s="3"/>
      <c r="H359" s="3"/>
      <c r="I359" s="3"/>
      <c r="J359" s="3"/>
      <c r="K359" s="3"/>
      <c r="L359" s="3"/>
      <c r="M359" s="3"/>
      <c r="N359" s="3"/>
      <c r="O359" s="3"/>
      <c r="P359" s="3"/>
      <c r="Q359" s="3"/>
      <c r="R359" s="3"/>
      <c r="S359" s="3"/>
      <c r="T359" s="3"/>
      <c r="U359" s="3"/>
      <c r="V359" s="3"/>
      <c r="W359" s="3"/>
      <c r="X359" s="3"/>
      <c r="Y359" s="3"/>
    </row>
    <row r="360" spans="1:25" hidden="1">
      <c r="A360" s="5"/>
      <c r="B360" s="3"/>
      <c r="C360" s="3"/>
      <c r="D360" s="3"/>
      <c r="E360" s="3"/>
      <c r="F360" s="3"/>
      <c r="G360" s="3"/>
      <c r="H360" s="3"/>
      <c r="I360" s="3"/>
      <c r="J360" s="3"/>
      <c r="K360" s="3"/>
      <c r="L360" s="3"/>
      <c r="M360" s="3"/>
      <c r="N360" s="3"/>
      <c r="O360" s="3"/>
      <c r="P360" s="3"/>
      <c r="Q360" s="3"/>
      <c r="R360" s="3"/>
      <c r="S360" s="3"/>
      <c r="T360" s="3"/>
      <c r="U360" s="3"/>
      <c r="V360" s="3"/>
      <c r="W360" s="3"/>
      <c r="X360" s="3"/>
      <c r="Y360" s="3"/>
    </row>
    <row r="361" spans="1:25" hidden="1">
      <c r="A361" s="5"/>
      <c r="B361" s="3"/>
      <c r="C361" s="3"/>
      <c r="D361" s="3"/>
      <c r="E361" s="3"/>
      <c r="F361" s="3"/>
      <c r="G361" s="3"/>
      <c r="H361" s="3"/>
      <c r="I361" s="3"/>
      <c r="J361" s="3"/>
      <c r="K361" s="3"/>
      <c r="L361" s="3"/>
      <c r="M361" s="3"/>
      <c r="N361" s="3"/>
      <c r="O361" s="3"/>
      <c r="P361" s="3"/>
      <c r="Q361" s="3"/>
      <c r="R361" s="3"/>
      <c r="S361" s="3"/>
      <c r="T361" s="3"/>
      <c r="U361" s="3"/>
      <c r="V361" s="3"/>
      <c r="W361" s="3"/>
      <c r="X361" s="3"/>
      <c r="Y361" s="3"/>
    </row>
    <row r="362" spans="1:25" hidden="1">
      <c r="A362" s="5"/>
      <c r="B362" s="3"/>
      <c r="C362" s="3"/>
      <c r="D362" s="3"/>
      <c r="E362" s="3"/>
      <c r="F362" s="3"/>
      <c r="G362" s="3"/>
      <c r="H362" s="3"/>
      <c r="I362" s="3"/>
      <c r="J362" s="3"/>
      <c r="K362" s="3"/>
      <c r="L362" s="3"/>
      <c r="M362" s="3"/>
      <c r="N362" s="3"/>
      <c r="O362" s="3"/>
      <c r="P362" s="3"/>
      <c r="Q362" s="3"/>
      <c r="R362" s="3"/>
      <c r="S362" s="3"/>
      <c r="T362" s="3"/>
      <c r="U362" s="3"/>
      <c r="V362" s="3"/>
      <c r="W362" s="3"/>
      <c r="X362" s="3"/>
      <c r="Y362" s="3"/>
    </row>
    <row r="363" spans="1:25" hidden="1">
      <c r="A363" s="5"/>
      <c r="B363" s="3"/>
      <c r="C363" s="3"/>
      <c r="D363" s="3"/>
      <c r="E363" s="3"/>
      <c r="F363" s="3"/>
      <c r="G363" s="3"/>
      <c r="H363" s="3"/>
      <c r="I363" s="3"/>
      <c r="J363" s="3"/>
      <c r="K363" s="3"/>
      <c r="L363" s="3"/>
      <c r="M363" s="3"/>
      <c r="N363" s="3"/>
      <c r="O363" s="3"/>
      <c r="P363" s="3"/>
      <c r="Q363" s="3"/>
      <c r="R363" s="3"/>
      <c r="S363" s="3"/>
      <c r="T363" s="3"/>
      <c r="U363" s="3"/>
      <c r="V363" s="3"/>
      <c r="W363" s="3"/>
      <c r="X363" s="3"/>
      <c r="Y363" s="3"/>
    </row>
    <row r="364" spans="1:25" hidden="1">
      <c r="A364" s="5"/>
      <c r="B364" s="3"/>
      <c r="C364" s="3"/>
      <c r="D364" s="3"/>
      <c r="E364" s="3"/>
      <c r="F364" s="3"/>
      <c r="G364" s="3"/>
      <c r="H364" s="3"/>
      <c r="I364" s="3"/>
      <c r="J364" s="3"/>
      <c r="K364" s="3"/>
      <c r="L364" s="3"/>
      <c r="M364" s="3"/>
      <c r="N364" s="3"/>
      <c r="O364" s="3"/>
      <c r="P364" s="3"/>
      <c r="Q364" s="3"/>
      <c r="R364" s="3"/>
      <c r="S364" s="3"/>
      <c r="T364" s="3"/>
      <c r="U364" s="3"/>
      <c r="V364" s="3"/>
      <c r="W364" s="3"/>
      <c r="X364" s="3"/>
      <c r="Y364" s="3"/>
    </row>
    <row r="365" spans="1:25" hidden="1">
      <c r="A365" s="5"/>
      <c r="B365" s="3"/>
      <c r="C365" s="3"/>
      <c r="D365" s="3"/>
      <c r="E365" s="3"/>
      <c r="F365" s="3"/>
      <c r="G365" s="3"/>
      <c r="H365" s="3"/>
      <c r="I365" s="3"/>
      <c r="J365" s="3"/>
      <c r="K365" s="3"/>
      <c r="L365" s="3"/>
      <c r="M365" s="3"/>
      <c r="N365" s="3"/>
      <c r="O365" s="3"/>
      <c r="P365" s="3"/>
      <c r="Q365" s="3"/>
      <c r="R365" s="3"/>
      <c r="S365" s="3"/>
      <c r="T365" s="3"/>
      <c r="U365" s="3"/>
      <c r="V365" s="3"/>
      <c r="W365" s="3"/>
      <c r="X365" s="3"/>
      <c r="Y365" s="3"/>
    </row>
    <row r="366" spans="1:25" hidden="1">
      <c r="A366" s="5"/>
      <c r="B366" s="3"/>
      <c r="C366" s="3"/>
      <c r="D366" s="3"/>
      <c r="E366" s="3"/>
      <c r="F366" s="3"/>
      <c r="G366" s="3"/>
      <c r="H366" s="3"/>
      <c r="I366" s="3"/>
      <c r="J366" s="3"/>
      <c r="K366" s="3"/>
      <c r="L366" s="3"/>
      <c r="M366" s="3"/>
      <c r="N366" s="3"/>
      <c r="O366" s="3"/>
      <c r="P366" s="3"/>
      <c r="Q366" s="3"/>
      <c r="R366" s="3"/>
      <c r="S366" s="3"/>
      <c r="T366" s="3"/>
      <c r="U366" s="3"/>
      <c r="V366" s="3"/>
      <c r="W366" s="3"/>
      <c r="X366" s="3"/>
      <c r="Y366" s="3"/>
    </row>
    <row r="367" spans="1:25" hidden="1">
      <c r="A367" s="5"/>
      <c r="B367" s="3"/>
      <c r="C367" s="3"/>
      <c r="D367" s="3"/>
      <c r="E367" s="3"/>
      <c r="F367" s="3"/>
      <c r="G367" s="3"/>
      <c r="H367" s="3"/>
      <c r="I367" s="3"/>
      <c r="J367" s="3"/>
      <c r="K367" s="3"/>
      <c r="L367" s="3"/>
      <c r="M367" s="3"/>
      <c r="N367" s="3"/>
      <c r="O367" s="3"/>
      <c r="P367" s="3"/>
      <c r="Q367" s="3"/>
      <c r="R367" s="3"/>
      <c r="S367" s="3"/>
      <c r="T367" s="3"/>
      <c r="U367" s="3"/>
      <c r="V367" s="3"/>
      <c r="W367" s="3"/>
      <c r="X367" s="3"/>
      <c r="Y367" s="3"/>
    </row>
    <row r="368" spans="1:25" hidden="1">
      <c r="A368" s="5"/>
      <c r="B368" s="3"/>
      <c r="C368" s="3"/>
      <c r="D368" s="3"/>
      <c r="E368" s="3"/>
      <c r="F368" s="3"/>
      <c r="G368" s="3"/>
      <c r="H368" s="3"/>
      <c r="I368" s="3"/>
      <c r="J368" s="3"/>
      <c r="K368" s="3"/>
      <c r="L368" s="3"/>
      <c r="M368" s="3"/>
      <c r="N368" s="3"/>
      <c r="O368" s="3"/>
      <c r="P368" s="3"/>
      <c r="Q368" s="3"/>
      <c r="R368" s="3"/>
      <c r="S368" s="3"/>
      <c r="T368" s="3"/>
      <c r="U368" s="3"/>
      <c r="V368" s="3"/>
      <c r="W368" s="3"/>
      <c r="X368" s="3"/>
      <c r="Y368" s="3"/>
    </row>
    <row r="369" spans="1:25" hidden="1">
      <c r="A369" s="5"/>
      <c r="B369" s="3"/>
      <c r="C369" s="3"/>
      <c r="D369" s="3"/>
      <c r="E369" s="3"/>
      <c r="F369" s="3"/>
      <c r="G369" s="3"/>
      <c r="H369" s="3"/>
      <c r="I369" s="3"/>
      <c r="J369" s="3"/>
      <c r="K369" s="3"/>
      <c r="L369" s="3"/>
      <c r="M369" s="3"/>
      <c r="N369" s="3"/>
      <c r="O369" s="3"/>
      <c r="P369" s="3"/>
      <c r="Q369" s="3"/>
      <c r="R369" s="3"/>
      <c r="S369" s="3"/>
      <c r="T369" s="3"/>
      <c r="U369" s="3"/>
      <c r="V369" s="3"/>
      <c r="W369" s="3"/>
      <c r="X369" s="3"/>
      <c r="Y369" s="3"/>
    </row>
    <row r="370" spans="1:25" hidden="1">
      <c r="A370" s="5"/>
      <c r="B370" s="3"/>
      <c r="C370" s="3"/>
      <c r="D370" s="3"/>
      <c r="E370" s="3"/>
      <c r="F370" s="3"/>
      <c r="G370" s="3"/>
      <c r="H370" s="3"/>
      <c r="I370" s="3"/>
      <c r="J370" s="3"/>
      <c r="K370" s="3"/>
      <c r="L370" s="3"/>
      <c r="M370" s="3"/>
      <c r="N370" s="3"/>
      <c r="O370" s="3"/>
      <c r="P370" s="3"/>
      <c r="Q370" s="3"/>
      <c r="R370" s="3"/>
      <c r="S370" s="3"/>
      <c r="T370" s="3"/>
      <c r="U370" s="3"/>
      <c r="V370" s="3"/>
      <c r="W370" s="3"/>
      <c r="X370" s="3"/>
      <c r="Y370" s="3"/>
    </row>
    <row r="371" spans="1:25" hidden="1">
      <c r="A371" s="5"/>
      <c r="B371" s="3"/>
      <c r="C371" s="3"/>
      <c r="D371" s="3"/>
      <c r="E371" s="3"/>
      <c r="F371" s="3"/>
      <c r="G371" s="3"/>
      <c r="H371" s="3"/>
      <c r="I371" s="3"/>
      <c r="J371" s="3"/>
      <c r="K371" s="3"/>
      <c r="L371" s="3"/>
      <c r="M371" s="3"/>
      <c r="N371" s="3"/>
      <c r="O371" s="3"/>
      <c r="P371" s="3"/>
      <c r="Q371" s="3"/>
      <c r="R371" s="3"/>
      <c r="S371" s="3"/>
      <c r="T371" s="3"/>
      <c r="U371" s="3"/>
      <c r="V371" s="3"/>
      <c r="W371" s="3"/>
      <c r="X371" s="3"/>
      <c r="Y371" s="3"/>
    </row>
    <row r="372" spans="1:25" hidden="1">
      <c r="A372" s="5"/>
      <c r="B372" s="3"/>
      <c r="C372" s="3"/>
      <c r="D372" s="3"/>
      <c r="E372" s="3"/>
      <c r="F372" s="3"/>
      <c r="G372" s="3"/>
      <c r="H372" s="3"/>
      <c r="I372" s="3"/>
      <c r="J372" s="3"/>
      <c r="K372" s="3"/>
      <c r="L372" s="3"/>
      <c r="M372" s="3"/>
      <c r="N372" s="3"/>
      <c r="O372" s="3"/>
      <c r="P372" s="3"/>
      <c r="Q372" s="3"/>
      <c r="R372" s="3"/>
      <c r="S372" s="3"/>
      <c r="T372" s="3"/>
      <c r="U372" s="3"/>
      <c r="V372" s="3"/>
      <c r="W372" s="3"/>
      <c r="X372" s="3"/>
      <c r="Y372" s="3"/>
    </row>
    <row r="373" spans="1:25" hidden="1">
      <c r="A373" s="5"/>
      <c r="B373" s="3"/>
      <c r="C373" s="3"/>
      <c r="D373" s="3"/>
      <c r="E373" s="3"/>
      <c r="F373" s="3"/>
      <c r="G373" s="3"/>
      <c r="H373" s="3"/>
      <c r="I373" s="3"/>
      <c r="J373" s="3"/>
      <c r="K373" s="3"/>
      <c r="L373" s="3"/>
      <c r="M373" s="3"/>
      <c r="N373" s="3"/>
      <c r="O373" s="3"/>
      <c r="P373" s="3"/>
      <c r="Q373" s="3"/>
      <c r="R373" s="3"/>
      <c r="S373" s="3"/>
      <c r="T373" s="3"/>
      <c r="U373" s="3"/>
      <c r="V373" s="3"/>
      <c r="W373" s="3"/>
      <c r="X373" s="3"/>
      <c r="Y373" s="3"/>
    </row>
    <row r="374" spans="1:25" hidden="1">
      <c r="A374" s="5"/>
      <c r="B374" s="3"/>
      <c r="C374" s="3"/>
      <c r="D374" s="3"/>
      <c r="E374" s="3"/>
      <c r="F374" s="3"/>
      <c r="G374" s="3"/>
      <c r="H374" s="3"/>
      <c r="I374" s="3"/>
      <c r="J374" s="3"/>
      <c r="K374" s="3"/>
      <c r="L374" s="3"/>
      <c r="M374" s="3"/>
      <c r="N374" s="3"/>
      <c r="O374" s="3"/>
      <c r="P374" s="3"/>
      <c r="Q374" s="3"/>
      <c r="R374" s="3"/>
      <c r="S374" s="3"/>
      <c r="T374" s="3"/>
      <c r="U374" s="3"/>
      <c r="V374" s="3"/>
      <c r="W374" s="3"/>
      <c r="X374" s="3"/>
      <c r="Y374" s="3"/>
    </row>
    <row r="375" spans="1:25" hidden="1">
      <c r="A375" s="5"/>
      <c r="B375" s="3"/>
      <c r="C375" s="3"/>
      <c r="D375" s="3"/>
      <c r="E375" s="3"/>
      <c r="F375" s="3"/>
      <c r="G375" s="3"/>
      <c r="H375" s="3"/>
      <c r="I375" s="3"/>
      <c r="J375" s="3"/>
      <c r="K375" s="3"/>
      <c r="L375" s="3"/>
      <c r="M375" s="3"/>
      <c r="N375" s="3"/>
      <c r="O375" s="3"/>
      <c r="P375" s="3"/>
      <c r="Q375" s="3"/>
      <c r="R375" s="3"/>
      <c r="S375" s="3"/>
      <c r="T375" s="3"/>
      <c r="U375" s="3"/>
      <c r="V375" s="3"/>
      <c r="W375" s="3"/>
      <c r="X375" s="3"/>
      <c r="Y375" s="3"/>
    </row>
    <row r="376" spans="1:25" hidden="1">
      <c r="A376" s="5"/>
      <c r="B376" s="3"/>
      <c r="C376" s="3"/>
      <c r="D376" s="3"/>
      <c r="E376" s="3"/>
      <c r="F376" s="3"/>
      <c r="G376" s="3"/>
      <c r="H376" s="3"/>
      <c r="I376" s="3"/>
      <c r="J376" s="3"/>
      <c r="K376" s="3"/>
      <c r="L376" s="3"/>
      <c r="M376" s="3"/>
      <c r="N376" s="3"/>
      <c r="O376" s="3"/>
      <c r="P376" s="3"/>
      <c r="Q376" s="3"/>
      <c r="R376" s="3"/>
      <c r="S376" s="3"/>
      <c r="T376" s="3"/>
      <c r="U376" s="3"/>
      <c r="V376" s="3"/>
      <c r="W376" s="3"/>
      <c r="X376" s="3"/>
      <c r="Y376" s="3"/>
    </row>
    <row r="377" spans="1:25" hidden="1">
      <c r="A377" s="5"/>
      <c r="B377" s="3"/>
      <c r="C377" s="3"/>
      <c r="D377" s="3"/>
      <c r="E377" s="3"/>
      <c r="F377" s="3"/>
      <c r="G377" s="3"/>
      <c r="H377" s="3"/>
      <c r="I377" s="3"/>
      <c r="J377" s="3"/>
      <c r="K377" s="3"/>
      <c r="L377" s="3"/>
      <c r="M377" s="3"/>
      <c r="N377" s="3"/>
      <c r="O377" s="3"/>
      <c r="P377" s="3"/>
      <c r="Q377" s="3"/>
      <c r="R377" s="3"/>
      <c r="S377" s="3"/>
      <c r="T377" s="3"/>
      <c r="U377" s="3"/>
      <c r="V377" s="3"/>
      <c r="W377" s="3"/>
      <c r="X377" s="3"/>
      <c r="Y377" s="3"/>
    </row>
    <row r="378" spans="1:25" hidden="1">
      <c r="A378" s="5"/>
      <c r="B378" s="3"/>
      <c r="C378" s="3"/>
      <c r="D378" s="3"/>
      <c r="E378" s="3"/>
      <c r="F378" s="3"/>
      <c r="G378" s="3"/>
      <c r="H378" s="3"/>
      <c r="I378" s="3"/>
      <c r="J378" s="3"/>
      <c r="K378" s="3"/>
      <c r="L378" s="3"/>
      <c r="M378" s="3"/>
      <c r="N378" s="3"/>
      <c r="O378" s="3"/>
      <c r="P378" s="3"/>
      <c r="Q378" s="3"/>
      <c r="R378" s="3"/>
      <c r="S378" s="3"/>
      <c r="T378" s="3"/>
      <c r="U378" s="3"/>
      <c r="V378" s="3"/>
      <c r="W378" s="3"/>
      <c r="X378" s="3"/>
      <c r="Y378" s="3"/>
    </row>
    <row r="379" spans="1:25" hidden="1">
      <c r="A379" s="5"/>
      <c r="B379" s="3"/>
      <c r="C379" s="3"/>
      <c r="D379" s="3"/>
      <c r="E379" s="3"/>
      <c r="F379" s="3"/>
      <c r="G379" s="3"/>
      <c r="H379" s="3"/>
      <c r="I379" s="3"/>
      <c r="J379" s="3"/>
      <c r="K379" s="3"/>
      <c r="L379" s="3"/>
      <c r="M379" s="3"/>
      <c r="N379" s="3"/>
      <c r="O379" s="3"/>
      <c r="P379" s="3"/>
      <c r="Q379" s="3"/>
      <c r="R379" s="3"/>
      <c r="S379" s="3"/>
      <c r="T379" s="3"/>
      <c r="U379" s="3"/>
      <c r="V379" s="3"/>
      <c r="W379" s="3"/>
      <c r="X379" s="3"/>
      <c r="Y379" s="3"/>
    </row>
    <row r="380" spans="1:25" hidden="1">
      <c r="A380" s="5"/>
      <c r="B380" s="3"/>
      <c r="C380" s="3"/>
      <c r="D380" s="3"/>
      <c r="E380" s="3"/>
      <c r="F380" s="3"/>
      <c r="G380" s="3"/>
      <c r="H380" s="3"/>
      <c r="I380" s="3"/>
      <c r="J380" s="3"/>
      <c r="K380" s="3"/>
      <c r="L380" s="3"/>
      <c r="M380" s="3"/>
      <c r="N380" s="3"/>
      <c r="O380" s="3"/>
      <c r="P380" s="3"/>
      <c r="Q380" s="3"/>
      <c r="R380" s="3"/>
      <c r="S380" s="3"/>
      <c r="T380" s="3"/>
      <c r="U380" s="3"/>
      <c r="V380" s="3"/>
      <c r="W380" s="3"/>
      <c r="X380" s="3"/>
      <c r="Y380" s="3"/>
    </row>
    <row r="381" spans="1:25" hidden="1">
      <c r="A381" s="5"/>
      <c r="B381" s="3"/>
      <c r="C381" s="3"/>
      <c r="D381" s="3"/>
      <c r="E381" s="3"/>
      <c r="F381" s="3"/>
      <c r="G381" s="3"/>
      <c r="H381" s="3"/>
      <c r="I381" s="3"/>
      <c r="J381" s="3"/>
      <c r="K381" s="3"/>
      <c r="L381" s="3"/>
      <c r="M381" s="3"/>
      <c r="N381" s="3"/>
      <c r="O381" s="3"/>
      <c r="P381" s="3"/>
      <c r="Q381" s="3"/>
      <c r="R381" s="3"/>
      <c r="S381" s="3"/>
      <c r="T381" s="3"/>
      <c r="U381" s="3"/>
      <c r="V381" s="3"/>
      <c r="W381" s="3"/>
      <c r="X381" s="3"/>
      <c r="Y381" s="3"/>
    </row>
    <row r="382" spans="1:25" hidden="1">
      <c r="A382" s="5"/>
      <c r="B382" s="3"/>
      <c r="C382" s="3"/>
      <c r="D382" s="3"/>
      <c r="E382" s="3"/>
      <c r="F382" s="3"/>
      <c r="G382" s="3"/>
      <c r="H382" s="3"/>
      <c r="I382" s="3"/>
      <c r="J382" s="3"/>
      <c r="K382" s="3"/>
      <c r="L382" s="3"/>
      <c r="M382" s="3"/>
      <c r="N382" s="3"/>
      <c r="O382" s="3"/>
      <c r="P382" s="3"/>
      <c r="Q382" s="3"/>
      <c r="R382" s="3"/>
      <c r="S382" s="3"/>
      <c r="T382" s="3"/>
      <c r="U382" s="3"/>
      <c r="V382" s="3"/>
      <c r="W382" s="3"/>
      <c r="X382" s="3"/>
      <c r="Y382" s="3"/>
    </row>
    <row r="383" spans="1:25" hidden="1">
      <c r="A383" s="5"/>
      <c r="B383" s="3"/>
      <c r="C383" s="3"/>
      <c r="D383" s="3"/>
      <c r="E383" s="3"/>
      <c r="F383" s="3"/>
      <c r="G383" s="3"/>
      <c r="H383" s="3"/>
      <c r="I383" s="3"/>
      <c r="J383" s="3"/>
      <c r="K383" s="3"/>
      <c r="L383" s="3"/>
      <c r="M383" s="3"/>
      <c r="N383" s="3"/>
      <c r="O383" s="3"/>
      <c r="P383" s="3"/>
      <c r="Q383" s="3"/>
      <c r="R383" s="3"/>
      <c r="S383" s="3"/>
      <c r="T383" s="3"/>
      <c r="U383" s="3"/>
      <c r="V383" s="3"/>
      <c r="W383" s="3"/>
      <c r="X383" s="3"/>
      <c r="Y383" s="3"/>
    </row>
    <row r="384" spans="1:25" hidden="1">
      <c r="A384" s="5"/>
      <c r="B384" s="3"/>
      <c r="C384" s="3"/>
      <c r="D384" s="3"/>
      <c r="E384" s="3"/>
      <c r="F384" s="3"/>
      <c r="G384" s="3"/>
      <c r="H384" s="3"/>
      <c r="I384" s="3"/>
      <c r="J384" s="3"/>
      <c r="K384" s="3"/>
      <c r="L384" s="3"/>
      <c r="M384" s="3"/>
      <c r="N384" s="3"/>
      <c r="O384" s="3"/>
      <c r="P384" s="3"/>
      <c r="Q384" s="3"/>
      <c r="R384" s="3"/>
      <c r="S384" s="3"/>
      <c r="T384" s="3"/>
      <c r="U384" s="3"/>
      <c r="V384" s="3"/>
      <c r="W384" s="3"/>
      <c r="X384" s="3"/>
      <c r="Y384" s="3"/>
    </row>
    <row r="385" spans="1:25" hidden="1">
      <c r="A385" s="5"/>
      <c r="B385" s="3"/>
      <c r="C385" s="3"/>
      <c r="D385" s="3"/>
      <c r="E385" s="3"/>
      <c r="F385" s="3"/>
      <c r="G385" s="3"/>
      <c r="H385" s="3"/>
      <c r="I385" s="3"/>
      <c r="J385" s="3"/>
      <c r="K385" s="3"/>
      <c r="L385" s="3"/>
      <c r="M385" s="3"/>
      <c r="N385" s="3"/>
      <c r="O385" s="3"/>
      <c r="P385" s="3"/>
      <c r="Q385" s="3"/>
      <c r="R385" s="3"/>
      <c r="S385" s="3"/>
      <c r="T385" s="3"/>
      <c r="U385" s="3"/>
      <c r="V385" s="3"/>
      <c r="W385" s="3"/>
      <c r="X385" s="3"/>
      <c r="Y385" s="3"/>
    </row>
    <row r="386" spans="1:25" hidden="1">
      <c r="A386" s="5"/>
      <c r="B386" s="3"/>
      <c r="C386" s="3"/>
      <c r="D386" s="3"/>
      <c r="E386" s="3"/>
      <c r="F386" s="3"/>
      <c r="G386" s="3"/>
      <c r="H386" s="3"/>
      <c r="I386" s="3"/>
      <c r="J386" s="3"/>
      <c r="K386" s="3"/>
      <c r="L386" s="3"/>
      <c r="M386" s="3"/>
      <c r="N386" s="3"/>
      <c r="O386" s="3"/>
      <c r="P386" s="3"/>
      <c r="Q386" s="3"/>
      <c r="R386" s="3"/>
      <c r="S386" s="3"/>
      <c r="T386" s="3"/>
      <c r="U386" s="3"/>
      <c r="V386" s="3"/>
      <c r="W386" s="3"/>
      <c r="X386" s="3"/>
      <c r="Y386" s="3"/>
    </row>
    <row r="387" spans="1:25" hidden="1">
      <c r="A387" s="5"/>
      <c r="B387" s="3"/>
      <c r="C387" s="3"/>
      <c r="D387" s="3"/>
      <c r="E387" s="3"/>
      <c r="F387" s="3"/>
      <c r="G387" s="3"/>
      <c r="H387" s="3"/>
      <c r="I387" s="3"/>
      <c r="J387" s="3"/>
      <c r="K387" s="3"/>
      <c r="L387" s="3"/>
      <c r="M387" s="3"/>
      <c r="N387" s="3"/>
      <c r="O387" s="3"/>
      <c r="P387" s="3"/>
      <c r="Q387" s="3"/>
      <c r="R387" s="3"/>
      <c r="S387" s="3"/>
      <c r="T387" s="3"/>
      <c r="U387" s="3"/>
      <c r="V387" s="3"/>
      <c r="W387" s="3"/>
      <c r="X387" s="3"/>
      <c r="Y387" s="3"/>
    </row>
    <row r="388" spans="1:25" hidden="1">
      <c r="A388" s="5"/>
      <c r="B388" s="3"/>
      <c r="C388" s="3"/>
      <c r="D388" s="3"/>
      <c r="E388" s="3"/>
      <c r="F388" s="3"/>
      <c r="G388" s="3"/>
      <c r="H388" s="3"/>
      <c r="I388" s="3"/>
      <c r="J388" s="3"/>
      <c r="K388" s="3"/>
      <c r="L388" s="3"/>
      <c r="M388" s="3"/>
      <c r="N388" s="3"/>
      <c r="O388" s="3"/>
      <c r="P388" s="3"/>
      <c r="Q388" s="3"/>
      <c r="R388" s="3"/>
      <c r="S388" s="3"/>
      <c r="T388" s="3"/>
      <c r="U388" s="3"/>
      <c r="V388" s="3"/>
      <c r="W388" s="3"/>
      <c r="X388" s="3"/>
      <c r="Y388" s="3"/>
    </row>
    <row r="389" spans="1:25" hidden="1">
      <c r="A389" s="5"/>
      <c r="B389" s="3"/>
      <c r="C389" s="3"/>
      <c r="D389" s="3"/>
      <c r="E389" s="3"/>
      <c r="F389" s="3"/>
      <c r="G389" s="3"/>
      <c r="H389" s="3"/>
      <c r="I389" s="3"/>
      <c r="J389" s="3"/>
      <c r="K389" s="3"/>
      <c r="L389" s="3"/>
      <c r="M389" s="3"/>
      <c r="N389" s="3"/>
      <c r="O389" s="3"/>
      <c r="P389" s="3"/>
      <c r="Q389" s="3"/>
      <c r="R389" s="3"/>
      <c r="S389" s="3"/>
      <c r="T389" s="3"/>
      <c r="U389" s="3"/>
      <c r="V389" s="3"/>
      <c r="W389" s="3"/>
      <c r="X389" s="3"/>
      <c r="Y389" s="3"/>
    </row>
    <row r="390" spans="1:25" hidden="1">
      <c r="A390" s="5"/>
      <c r="B390" s="3"/>
      <c r="C390" s="3"/>
      <c r="D390" s="3"/>
      <c r="E390" s="3"/>
      <c r="F390" s="3"/>
      <c r="G390" s="3"/>
      <c r="H390" s="3"/>
      <c r="I390" s="3"/>
      <c r="J390" s="3"/>
      <c r="K390" s="3"/>
      <c r="L390" s="3"/>
      <c r="M390" s="3"/>
      <c r="N390" s="3"/>
      <c r="O390" s="3"/>
      <c r="P390" s="3"/>
      <c r="Q390" s="3"/>
      <c r="R390" s="3"/>
      <c r="S390" s="3"/>
      <c r="T390" s="3"/>
      <c r="U390" s="3"/>
      <c r="V390" s="3"/>
      <c r="W390" s="3"/>
      <c r="X390" s="3"/>
      <c r="Y390" s="3"/>
    </row>
    <row r="391" spans="1:25" hidden="1">
      <c r="A391" s="5"/>
      <c r="B391" s="3"/>
      <c r="C391" s="3"/>
      <c r="D391" s="3"/>
      <c r="E391" s="3"/>
      <c r="F391" s="3"/>
      <c r="G391" s="3"/>
      <c r="H391" s="3"/>
      <c r="I391" s="3"/>
      <c r="J391" s="3"/>
      <c r="K391" s="3"/>
      <c r="L391" s="3"/>
      <c r="M391" s="3"/>
      <c r="N391" s="3"/>
      <c r="O391" s="3"/>
      <c r="P391" s="3"/>
      <c r="Q391" s="3"/>
      <c r="R391" s="3"/>
      <c r="S391" s="3"/>
      <c r="T391" s="3"/>
      <c r="U391" s="3"/>
      <c r="V391" s="3"/>
      <c r="W391" s="3"/>
      <c r="X391" s="3"/>
      <c r="Y391" s="3"/>
    </row>
    <row r="392" spans="1:25" hidden="1">
      <c r="A392" s="5"/>
      <c r="B392" s="3"/>
      <c r="C392" s="3"/>
      <c r="D392" s="3"/>
      <c r="E392" s="3"/>
      <c r="F392" s="3"/>
      <c r="G392" s="3"/>
      <c r="H392" s="3"/>
      <c r="I392" s="3"/>
      <c r="J392" s="3"/>
      <c r="K392" s="3"/>
      <c r="L392" s="3"/>
      <c r="M392" s="3"/>
      <c r="N392" s="3"/>
      <c r="O392" s="3"/>
      <c r="P392" s="3"/>
      <c r="Q392" s="3"/>
      <c r="R392" s="3"/>
      <c r="S392" s="3"/>
      <c r="T392" s="3"/>
      <c r="U392" s="3"/>
      <c r="V392" s="3"/>
      <c r="W392" s="3"/>
      <c r="X392" s="3"/>
      <c r="Y392" s="3"/>
    </row>
    <row r="393" spans="1:25" hidden="1">
      <c r="A393" s="5"/>
      <c r="B393" s="3"/>
      <c r="C393" s="3"/>
      <c r="D393" s="3"/>
      <c r="E393" s="3"/>
      <c r="F393" s="3"/>
      <c r="G393" s="3"/>
      <c r="H393" s="3"/>
      <c r="I393" s="3"/>
      <c r="J393" s="3"/>
      <c r="K393" s="3"/>
      <c r="L393" s="3"/>
      <c r="M393" s="3"/>
      <c r="N393" s="3"/>
      <c r="O393" s="3"/>
      <c r="P393" s="3"/>
      <c r="Q393" s="3"/>
      <c r="R393" s="3"/>
      <c r="S393" s="3"/>
      <c r="T393" s="3"/>
      <c r="U393" s="3"/>
      <c r="V393" s="3"/>
      <c r="W393" s="3"/>
      <c r="X393" s="3"/>
      <c r="Y393" s="3"/>
    </row>
    <row r="394" spans="1:25" hidden="1">
      <c r="A394" s="5"/>
      <c r="B394" s="3"/>
      <c r="C394" s="3"/>
      <c r="D394" s="3"/>
      <c r="E394" s="3"/>
      <c r="F394" s="3"/>
      <c r="G394" s="3"/>
      <c r="H394" s="3"/>
      <c r="I394" s="3"/>
      <c r="J394" s="3"/>
      <c r="K394" s="3"/>
      <c r="L394" s="3"/>
      <c r="M394" s="3"/>
      <c r="N394" s="3"/>
      <c r="O394" s="3"/>
      <c r="P394" s="3"/>
      <c r="Q394" s="3"/>
      <c r="R394" s="3"/>
      <c r="S394" s="3"/>
      <c r="T394" s="3"/>
      <c r="U394" s="3"/>
      <c r="V394" s="3"/>
      <c r="W394" s="3"/>
      <c r="X394" s="3"/>
      <c r="Y394" s="3"/>
    </row>
    <row r="395" spans="1:25" hidden="1">
      <c r="A395" s="5"/>
      <c r="B395" s="3"/>
      <c r="C395" s="3"/>
      <c r="D395" s="3"/>
      <c r="E395" s="3"/>
      <c r="F395" s="3"/>
      <c r="G395" s="3"/>
      <c r="H395" s="3"/>
      <c r="I395" s="3"/>
      <c r="J395" s="3"/>
      <c r="K395" s="3"/>
      <c r="L395" s="3"/>
      <c r="M395" s="3"/>
      <c r="N395" s="3"/>
      <c r="O395" s="3"/>
      <c r="P395" s="3"/>
      <c r="Q395" s="3"/>
      <c r="R395" s="3"/>
      <c r="S395" s="3"/>
      <c r="T395" s="3"/>
      <c r="U395" s="3"/>
      <c r="V395" s="3"/>
      <c r="W395" s="3"/>
      <c r="X395" s="3"/>
      <c r="Y395" s="3"/>
    </row>
    <row r="396" spans="1:25" hidden="1">
      <c r="A396" s="5"/>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25" hidden="1">
      <c r="A397" s="5"/>
      <c r="B397" s="3"/>
      <c r="C397" s="3"/>
      <c r="D397" s="3"/>
      <c r="E397" s="3"/>
      <c r="F397" s="3"/>
      <c r="G397" s="3"/>
      <c r="H397" s="3"/>
      <c r="I397" s="3"/>
      <c r="J397" s="3"/>
      <c r="K397" s="3"/>
      <c r="L397" s="3"/>
      <c r="M397" s="3"/>
      <c r="N397" s="3"/>
      <c r="O397" s="3"/>
      <c r="P397" s="3"/>
      <c r="Q397" s="3"/>
      <c r="R397" s="3"/>
      <c r="S397" s="3"/>
      <c r="T397" s="3"/>
      <c r="U397" s="3"/>
      <c r="V397" s="3"/>
      <c r="W397" s="3"/>
      <c r="X397" s="3"/>
      <c r="Y397" s="3"/>
    </row>
    <row r="398" spans="1:25" hidden="1">
      <c r="A398" s="5"/>
      <c r="B398" s="3"/>
      <c r="C398" s="3"/>
      <c r="D398" s="3"/>
      <c r="E398" s="3"/>
      <c r="F398" s="3"/>
      <c r="G398" s="3"/>
      <c r="H398" s="3"/>
      <c r="I398" s="3"/>
      <c r="J398" s="3"/>
      <c r="K398" s="3"/>
      <c r="L398" s="3"/>
      <c r="M398" s="3"/>
      <c r="N398" s="3"/>
      <c r="O398" s="3"/>
      <c r="P398" s="3"/>
      <c r="Q398" s="3"/>
      <c r="R398" s="3"/>
      <c r="S398" s="3"/>
      <c r="T398" s="3"/>
      <c r="U398" s="3"/>
      <c r="V398" s="3"/>
      <c r="W398" s="3"/>
      <c r="X398" s="3"/>
      <c r="Y398" s="3"/>
    </row>
    <row r="399" spans="1:25" hidden="1">
      <c r="A399" s="5"/>
      <c r="B399" s="3"/>
      <c r="C399" s="3"/>
      <c r="D399" s="3"/>
      <c r="E399" s="3"/>
      <c r="F399" s="3"/>
      <c r="G399" s="3"/>
      <c r="H399" s="3"/>
      <c r="I399" s="3"/>
      <c r="J399" s="3"/>
      <c r="K399" s="3"/>
      <c r="L399" s="3"/>
      <c r="M399" s="3"/>
      <c r="N399" s="3"/>
      <c r="O399" s="3"/>
      <c r="P399" s="3"/>
      <c r="Q399" s="3"/>
      <c r="R399" s="3"/>
      <c r="S399" s="3"/>
      <c r="T399" s="3"/>
      <c r="U399" s="3"/>
      <c r="V399" s="3"/>
      <c r="W399" s="3"/>
      <c r="X399" s="3"/>
      <c r="Y399" s="3"/>
    </row>
    <row r="400" spans="1:25" hidden="1">
      <c r="A400" s="5"/>
      <c r="B400" s="3"/>
      <c r="C400" s="3"/>
      <c r="D400" s="3"/>
      <c r="E400" s="3"/>
      <c r="F400" s="3"/>
      <c r="G400" s="3"/>
      <c r="H400" s="3"/>
      <c r="I400" s="3"/>
      <c r="J400" s="3"/>
      <c r="K400" s="3"/>
      <c r="L400" s="3"/>
      <c r="M400" s="3"/>
      <c r="N400" s="3"/>
      <c r="O400" s="3"/>
      <c r="P400" s="3"/>
      <c r="Q400" s="3"/>
      <c r="R400" s="3"/>
      <c r="S400" s="3"/>
      <c r="T400" s="3"/>
      <c r="U400" s="3"/>
      <c r="V400" s="3"/>
      <c r="W400" s="3"/>
      <c r="X400" s="3"/>
      <c r="Y400" s="3"/>
    </row>
    <row r="401" spans="1:25" hidden="1">
      <c r="A401" s="5"/>
      <c r="B401" s="3"/>
      <c r="C401" s="3"/>
      <c r="D401" s="3"/>
      <c r="E401" s="3"/>
      <c r="F401" s="3"/>
      <c r="G401" s="3"/>
      <c r="H401" s="3"/>
      <c r="I401" s="3"/>
      <c r="J401" s="3"/>
      <c r="K401" s="3"/>
      <c r="L401" s="3"/>
      <c r="M401" s="3"/>
      <c r="N401" s="3"/>
      <c r="O401" s="3"/>
      <c r="P401" s="3"/>
      <c r="Q401" s="3"/>
      <c r="R401" s="3"/>
      <c r="S401" s="3"/>
      <c r="T401" s="3"/>
      <c r="U401" s="3"/>
      <c r="V401" s="3"/>
      <c r="W401" s="3"/>
      <c r="X401" s="3"/>
      <c r="Y401" s="3"/>
    </row>
    <row r="402" spans="1:25" hidden="1">
      <c r="A402" s="5"/>
      <c r="B402" s="3"/>
      <c r="C402" s="3"/>
      <c r="D402" s="3"/>
      <c r="E402" s="3"/>
      <c r="F402" s="3"/>
      <c r="G402" s="3"/>
      <c r="H402" s="3"/>
      <c r="I402" s="3"/>
      <c r="J402" s="3"/>
      <c r="K402" s="3"/>
      <c r="L402" s="3"/>
      <c r="M402" s="3"/>
      <c r="N402" s="3"/>
      <c r="O402" s="3"/>
      <c r="P402" s="3"/>
      <c r="Q402" s="3"/>
      <c r="R402" s="3"/>
      <c r="S402" s="3"/>
      <c r="T402" s="3"/>
      <c r="U402" s="3"/>
      <c r="V402" s="3"/>
      <c r="W402" s="3"/>
      <c r="X402" s="3"/>
      <c r="Y402" s="3"/>
    </row>
    <row r="403" spans="1:25" hidden="1">
      <c r="A403" s="5"/>
      <c r="B403" s="3"/>
      <c r="C403" s="3"/>
      <c r="D403" s="3"/>
      <c r="E403" s="3"/>
      <c r="F403" s="3"/>
      <c r="G403" s="3"/>
      <c r="H403" s="3"/>
      <c r="I403" s="3"/>
      <c r="J403" s="3"/>
      <c r="K403" s="3"/>
      <c r="L403" s="3"/>
      <c r="M403" s="3"/>
      <c r="N403" s="3"/>
      <c r="O403" s="3"/>
      <c r="P403" s="3"/>
      <c r="Q403" s="3"/>
      <c r="R403" s="3"/>
      <c r="S403" s="3"/>
      <c r="T403" s="3"/>
      <c r="U403" s="3"/>
      <c r="V403" s="3"/>
      <c r="W403" s="3"/>
      <c r="X403" s="3"/>
      <c r="Y403" s="3"/>
    </row>
    <row r="404" spans="1:25" hidden="1">
      <c r="A404" s="5"/>
      <c r="B404" s="3"/>
      <c r="C404" s="3"/>
      <c r="D404" s="3"/>
      <c r="E404" s="3"/>
      <c r="F404" s="3"/>
      <c r="G404" s="3"/>
      <c r="H404" s="3"/>
      <c r="I404" s="3"/>
      <c r="J404" s="3"/>
      <c r="K404" s="3"/>
      <c r="L404" s="3"/>
      <c r="M404" s="3"/>
      <c r="N404" s="3"/>
      <c r="O404" s="3"/>
      <c r="P404" s="3"/>
      <c r="Q404" s="3"/>
      <c r="R404" s="3"/>
      <c r="S404" s="3"/>
      <c r="T404" s="3"/>
      <c r="U404" s="3"/>
      <c r="V404" s="3"/>
      <c r="W404" s="3"/>
      <c r="X404" s="3"/>
      <c r="Y404" s="3"/>
    </row>
    <row r="405" spans="1:25" hidden="1">
      <c r="A405" s="5"/>
      <c r="B405" s="3"/>
      <c r="C405" s="3"/>
      <c r="D405" s="3"/>
      <c r="E405" s="3"/>
      <c r="F405" s="3"/>
      <c r="G405" s="3"/>
      <c r="H405" s="3"/>
      <c r="I405" s="3"/>
      <c r="J405" s="3"/>
      <c r="K405" s="3"/>
      <c r="L405" s="3"/>
      <c r="M405" s="3"/>
      <c r="N405" s="3"/>
      <c r="O405" s="3"/>
      <c r="P405" s="3"/>
      <c r="Q405" s="3"/>
      <c r="R405" s="3"/>
      <c r="S405" s="3"/>
      <c r="T405" s="3"/>
      <c r="U405" s="3"/>
      <c r="V405" s="3"/>
      <c r="W405" s="3"/>
      <c r="X405" s="3"/>
      <c r="Y405" s="3"/>
    </row>
    <row r="406" spans="1:25" hidden="1">
      <c r="A406" s="5"/>
      <c r="B406" s="3"/>
      <c r="C406" s="3"/>
      <c r="D406" s="3"/>
      <c r="E406" s="3"/>
      <c r="F406" s="3"/>
      <c r="G406" s="3"/>
      <c r="H406" s="3"/>
      <c r="I406" s="3"/>
      <c r="J406" s="3"/>
      <c r="K406" s="3"/>
      <c r="L406" s="3"/>
      <c r="M406" s="3"/>
      <c r="N406" s="3"/>
      <c r="O406" s="3"/>
      <c r="P406" s="3"/>
      <c r="Q406" s="3"/>
      <c r="R406" s="3"/>
      <c r="S406" s="3"/>
      <c r="T406" s="3"/>
      <c r="U406" s="3"/>
      <c r="V406" s="3"/>
      <c r="W406" s="3"/>
      <c r="X406" s="3"/>
      <c r="Y406" s="3"/>
    </row>
    <row r="407" spans="1:25" hidden="1">
      <c r="A407" s="5"/>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25" hidden="1">
      <c r="A408" s="5"/>
      <c r="B408" s="3"/>
      <c r="C408" s="3"/>
      <c r="D408" s="3"/>
      <c r="E408" s="3"/>
      <c r="F408" s="3"/>
      <c r="G408" s="3"/>
      <c r="H408" s="3"/>
      <c r="I408" s="3"/>
      <c r="J408" s="3"/>
      <c r="K408" s="3"/>
      <c r="L408" s="3"/>
      <c r="M408" s="3"/>
      <c r="N408" s="3"/>
      <c r="O408" s="3"/>
      <c r="P408" s="3"/>
      <c r="Q408" s="3"/>
      <c r="R408" s="3"/>
      <c r="S408" s="3"/>
      <c r="T408" s="3"/>
      <c r="U408" s="3"/>
      <c r="V408" s="3"/>
      <c r="W408" s="3"/>
      <c r="X408" s="3"/>
      <c r="Y408" s="3"/>
    </row>
    <row r="409" spans="1:25" hidden="1">
      <c r="A409" s="5"/>
      <c r="B409" s="3"/>
      <c r="C409" s="3"/>
      <c r="D409" s="3"/>
      <c r="E409" s="3"/>
      <c r="F409" s="3"/>
      <c r="G409" s="3"/>
      <c r="H409" s="3"/>
      <c r="I409" s="3"/>
      <c r="J409" s="3"/>
      <c r="K409" s="3"/>
      <c r="L409" s="3"/>
      <c r="M409" s="3"/>
      <c r="N409" s="3"/>
      <c r="O409" s="3"/>
      <c r="P409" s="3"/>
      <c r="Q409" s="3"/>
      <c r="R409" s="3"/>
      <c r="S409" s="3"/>
      <c r="T409" s="3"/>
      <c r="U409" s="3"/>
      <c r="V409" s="3"/>
      <c r="W409" s="3"/>
      <c r="X409" s="3"/>
      <c r="Y409" s="3"/>
    </row>
    <row r="410" spans="1:25" hidden="1">
      <c r="A410" s="5"/>
      <c r="B410" s="3"/>
      <c r="C410" s="3"/>
      <c r="D410" s="3"/>
      <c r="E410" s="3"/>
      <c r="F410" s="3"/>
      <c r="G410" s="3"/>
      <c r="H410" s="3"/>
      <c r="I410" s="3"/>
      <c r="J410" s="3"/>
      <c r="K410" s="3"/>
      <c r="L410" s="3"/>
      <c r="M410" s="3"/>
      <c r="N410" s="3"/>
      <c r="O410" s="3"/>
      <c r="P410" s="3"/>
      <c r="Q410" s="3"/>
      <c r="R410" s="3"/>
      <c r="S410" s="3"/>
      <c r="T410" s="3"/>
      <c r="U410" s="3"/>
      <c r="V410" s="3"/>
      <c r="W410" s="3"/>
      <c r="X410" s="3"/>
      <c r="Y410" s="3"/>
    </row>
    <row r="411" spans="1:25" hidden="1">
      <c r="A411" s="5"/>
      <c r="B411" s="3"/>
      <c r="C411" s="3"/>
      <c r="D411" s="3"/>
      <c r="E411" s="3"/>
      <c r="F411" s="3"/>
      <c r="G411" s="3"/>
      <c r="H411" s="3"/>
      <c r="I411" s="3"/>
      <c r="J411" s="3"/>
      <c r="K411" s="3"/>
      <c r="L411" s="3"/>
      <c r="M411" s="3"/>
      <c r="N411" s="3"/>
      <c r="O411" s="3"/>
      <c r="P411" s="3"/>
      <c r="Q411" s="3"/>
      <c r="R411" s="3"/>
      <c r="S411" s="3"/>
      <c r="T411" s="3"/>
      <c r="U411" s="3"/>
      <c r="V411" s="3"/>
      <c r="W411" s="3"/>
      <c r="X411" s="3"/>
      <c r="Y411" s="3"/>
    </row>
    <row r="412" spans="1:25" hidden="1">
      <c r="A412" s="5"/>
      <c r="B412" s="3"/>
      <c r="C412" s="3"/>
      <c r="D412" s="3"/>
      <c r="E412" s="3"/>
      <c r="F412" s="3"/>
      <c r="G412" s="3"/>
      <c r="H412" s="3"/>
      <c r="I412" s="3"/>
      <c r="J412" s="3"/>
      <c r="K412" s="3"/>
      <c r="L412" s="3"/>
      <c r="M412" s="3"/>
      <c r="N412" s="3"/>
      <c r="O412" s="3"/>
      <c r="P412" s="3"/>
      <c r="Q412" s="3"/>
      <c r="R412" s="3"/>
      <c r="S412" s="3"/>
      <c r="T412" s="3"/>
      <c r="U412" s="3"/>
      <c r="V412" s="3"/>
      <c r="W412" s="3"/>
      <c r="X412" s="3"/>
      <c r="Y412" s="3"/>
    </row>
    <row r="413" spans="1:25" hidden="1">
      <c r="A413" s="5"/>
      <c r="B413" s="3"/>
      <c r="C413" s="3"/>
      <c r="D413" s="3"/>
      <c r="E413" s="3"/>
      <c r="F413" s="3"/>
      <c r="G413" s="3"/>
      <c r="H413" s="3"/>
      <c r="I413" s="3"/>
      <c r="J413" s="3"/>
      <c r="K413" s="3"/>
      <c r="L413" s="3"/>
      <c r="M413" s="3"/>
      <c r="N413" s="3"/>
      <c r="O413" s="3"/>
      <c r="P413" s="3"/>
      <c r="Q413" s="3"/>
      <c r="R413" s="3"/>
      <c r="S413" s="3"/>
      <c r="T413" s="3"/>
      <c r="U413" s="3"/>
      <c r="V413" s="3"/>
      <c r="W413" s="3"/>
      <c r="X413" s="3"/>
      <c r="Y413" s="3"/>
    </row>
    <row r="414" spans="1:25" hidden="1">
      <c r="A414" s="5"/>
      <c r="B414" s="3"/>
      <c r="C414" s="3"/>
      <c r="D414" s="3"/>
      <c r="E414" s="3"/>
      <c r="F414" s="3"/>
      <c r="G414" s="3"/>
      <c r="H414" s="3"/>
      <c r="I414" s="3"/>
      <c r="J414" s="3"/>
      <c r="K414" s="3"/>
      <c r="L414" s="3"/>
      <c r="M414" s="3"/>
      <c r="N414" s="3"/>
      <c r="O414" s="3"/>
      <c r="P414" s="3"/>
      <c r="Q414" s="3"/>
      <c r="R414" s="3"/>
      <c r="S414" s="3"/>
      <c r="T414" s="3"/>
      <c r="U414" s="3"/>
      <c r="V414" s="3"/>
      <c r="W414" s="3"/>
      <c r="X414" s="3"/>
      <c r="Y414" s="3"/>
    </row>
    <row r="415" spans="1:25" hidden="1">
      <c r="A415" s="5"/>
      <c r="B415" s="3"/>
      <c r="C415" s="3"/>
      <c r="D415" s="3"/>
      <c r="E415" s="3"/>
      <c r="F415" s="3"/>
      <c r="G415" s="3"/>
      <c r="H415" s="3"/>
      <c r="I415" s="3"/>
      <c r="J415" s="3"/>
      <c r="K415" s="3"/>
      <c r="L415" s="3"/>
      <c r="M415" s="3"/>
      <c r="N415" s="3"/>
      <c r="O415" s="3"/>
      <c r="P415" s="3"/>
      <c r="Q415" s="3"/>
      <c r="R415" s="3"/>
      <c r="S415" s="3"/>
      <c r="T415" s="3"/>
      <c r="U415" s="3"/>
      <c r="V415" s="3"/>
      <c r="W415" s="3"/>
      <c r="X415" s="3"/>
      <c r="Y415" s="3"/>
    </row>
    <row r="416" spans="1:25" hidden="1">
      <c r="A416" s="5"/>
      <c r="B416" s="3"/>
      <c r="C416" s="3"/>
      <c r="D416" s="3"/>
      <c r="E416" s="3"/>
      <c r="F416" s="3"/>
      <c r="G416" s="3"/>
      <c r="H416" s="3"/>
      <c r="I416" s="3"/>
      <c r="J416" s="3"/>
      <c r="K416" s="3"/>
      <c r="L416" s="3"/>
      <c r="M416" s="3"/>
      <c r="N416" s="3"/>
      <c r="O416" s="3"/>
      <c r="P416" s="3"/>
      <c r="Q416" s="3"/>
      <c r="R416" s="3"/>
      <c r="S416" s="3"/>
      <c r="T416" s="3"/>
      <c r="U416" s="3"/>
      <c r="V416" s="3"/>
      <c r="W416" s="3"/>
      <c r="X416" s="3"/>
      <c r="Y416" s="3"/>
    </row>
    <row r="417" spans="1:25" hidden="1">
      <c r="A417" s="5"/>
      <c r="B417" s="3"/>
      <c r="C417" s="3"/>
      <c r="D417" s="3"/>
      <c r="E417" s="3"/>
      <c r="F417" s="3"/>
      <c r="G417" s="3"/>
      <c r="H417" s="3"/>
      <c r="I417" s="3"/>
      <c r="J417" s="3"/>
      <c r="K417" s="3"/>
      <c r="L417" s="3"/>
      <c r="M417" s="3"/>
      <c r="N417" s="3"/>
      <c r="O417" s="3"/>
      <c r="P417" s="3"/>
      <c r="Q417" s="3"/>
      <c r="R417" s="3"/>
      <c r="S417" s="3"/>
      <c r="T417" s="3"/>
      <c r="U417" s="3"/>
      <c r="V417" s="3"/>
      <c r="W417" s="3"/>
      <c r="X417" s="3"/>
      <c r="Y417" s="3"/>
    </row>
    <row r="418" spans="1:25" hidden="1">
      <c r="A418" s="5"/>
      <c r="B418" s="3"/>
      <c r="C418" s="3"/>
      <c r="D418" s="3"/>
      <c r="E418" s="3"/>
      <c r="F418" s="3"/>
      <c r="G418" s="3"/>
      <c r="H418" s="3"/>
      <c r="I418" s="3"/>
      <c r="J418" s="3"/>
      <c r="K418" s="3"/>
      <c r="L418" s="3"/>
      <c r="M418" s="3"/>
      <c r="N418" s="3"/>
      <c r="O418" s="3"/>
      <c r="P418" s="3"/>
      <c r="Q418" s="3"/>
      <c r="R418" s="3"/>
      <c r="S418" s="3"/>
      <c r="T418" s="3"/>
      <c r="U418" s="3"/>
      <c r="V418" s="3"/>
      <c r="W418" s="3"/>
      <c r="X418" s="3"/>
      <c r="Y418" s="3"/>
    </row>
    <row r="419" spans="1:25" hidden="1">
      <c r="A419" s="5"/>
      <c r="B419" s="3"/>
      <c r="C419" s="3"/>
      <c r="D419" s="3"/>
      <c r="E419" s="3"/>
      <c r="F419" s="3"/>
      <c r="G419" s="3"/>
      <c r="H419" s="3"/>
      <c r="I419" s="3"/>
      <c r="J419" s="3"/>
      <c r="K419" s="3"/>
      <c r="L419" s="3"/>
      <c r="M419" s="3"/>
      <c r="N419" s="3"/>
      <c r="O419" s="3"/>
      <c r="P419" s="3"/>
      <c r="Q419" s="3"/>
      <c r="R419" s="3"/>
      <c r="S419" s="3"/>
      <c r="T419" s="3"/>
      <c r="U419" s="3"/>
      <c r="V419" s="3"/>
      <c r="W419" s="3"/>
      <c r="X419" s="3"/>
      <c r="Y419" s="3"/>
    </row>
    <row r="420" spans="1:25" hidden="1">
      <c r="A420" s="5"/>
      <c r="B420" s="3"/>
      <c r="C420" s="3"/>
      <c r="D420" s="3"/>
      <c r="E420" s="3"/>
      <c r="F420" s="3"/>
      <c r="G420" s="3"/>
      <c r="H420" s="3"/>
      <c r="I420" s="3"/>
      <c r="J420" s="3"/>
      <c r="K420" s="3"/>
      <c r="L420" s="3"/>
      <c r="M420" s="3"/>
      <c r="N420" s="3"/>
      <c r="O420" s="3"/>
      <c r="P420" s="3"/>
      <c r="Q420" s="3"/>
      <c r="R420" s="3"/>
      <c r="S420" s="3"/>
      <c r="T420" s="3"/>
      <c r="U420" s="3"/>
      <c r="V420" s="3"/>
      <c r="W420" s="3"/>
      <c r="X420" s="3"/>
      <c r="Y420" s="3"/>
    </row>
    <row r="421" spans="1:25" hidden="1">
      <c r="A421" s="5"/>
      <c r="B421" s="3"/>
      <c r="C421" s="3"/>
      <c r="D421" s="3"/>
      <c r="E421" s="3"/>
      <c r="F421" s="3"/>
      <c r="G421" s="3"/>
      <c r="H421" s="3"/>
      <c r="I421" s="3"/>
      <c r="J421" s="3"/>
      <c r="K421" s="3"/>
      <c r="L421" s="3"/>
      <c r="M421" s="3"/>
      <c r="N421" s="3"/>
      <c r="O421" s="3"/>
      <c r="P421" s="3"/>
      <c r="Q421" s="3"/>
      <c r="R421" s="3"/>
      <c r="S421" s="3"/>
      <c r="T421" s="3"/>
      <c r="U421" s="3"/>
      <c r="V421" s="3"/>
      <c r="W421" s="3"/>
      <c r="X421" s="3"/>
      <c r="Y421" s="3"/>
    </row>
    <row r="422" spans="1:25" hidden="1">
      <c r="A422" s="5"/>
      <c r="B422" s="3"/>
      <c r="C422" s="3"/>
      <c r="D422" s="3"/>
      <c r="E422" s="3"/>
      <c r="F422" s="3"/>
      <c r="G422" s="3"/>
      <c r="H422" s="3"/>
      <c r="I422" s="3"/>
      <c r="J422" s="3"/>
      <c r="K422" s="3"/>
      <c r="L422" s="3"/>
      <c r="M422" s="3"/>
      <c r="N422" s="3"/>
      <c r="O422" s="3"/>
      <c r="P422" s="3"/>
      <c r="Q422" s="3"/>
      <c r="R422" s="3"/>
      <c r="S422" s="3"/>
      <c r="T422" s="3"/>
      <c r="U422" s="3"/>
      <c r="V422" s="3"/>
      <c r="W422" s="3"/>
      <c r="X422" s="3"/>
      <c r="Y422" s="3"/>
    </row>
    <row r="423" spans="1:25" hidden="1">
      <c r="A423" s="5"/>
      <c r="B423" s="3"/>
      <c r="C423" s="3"/>
      <c r="D423" s="3"/>
      <c r="E423" s="3"/>
      <c r="F423" s="3"/>
      <c r="G423" s="3"/>
      <c r="H423" s="3"/>
      <c r="I423" s="3"/>
      <c r="J423" s="3"/>
      <c r="K423" s="3"/>
      <c r="L423" s="3"/>
      <c r="M423" s="3"/>
      <c r="N423" s="3"/>
      <c r="O423" s="3"/>
      <c r="P423" s="3"/>
      <c r="Q423" s="3"/>
      <c r="R423" s="3"/>
      <c r="S423" s="3"/>
      <c r="T423" s="3"/>
      <c r="U423" s="3"/>
      <c r="V423" s="3"/>
      <c r="W423" s="3"/>
      <c r="X423" s="3"/>
      <c r="Y423" s="3"/>
    </row>
    <row r="424" spans="1:25" hidden="1">
      <c r="A424" s="5"/>
      <c r="B424" s="3"/>
      <c r="C424" s="3"/>
      <c r="D424" s="3"/>
      <c r="E424" s="3"/>
      <c r="F424" s="3"/>
      <c r="G424" s="3"/>
      <c r="H424" s="3"/>
      <c r="I424" s="3"/>
      <c r="J424" s="3"/>
      <c r="K424" s="3"/>
      <c r="L424" s="3"/>
      <c r="M424" s="3"/>
      <c r="N424" s="3"/>
      <c r="O424" s="3"/>
      <c r="P424" s="3"/>
      <c r="Q424" s="3"/>
      <c r="R424" s="3"/>
      <c r="S424" s="3"/>
      <c r="T424" s="3"/>
      <c r="U424" s="3"/>
      <c r="V424" s="3"/>
      <c r="W424" s="3"/>
      <c r="X424" s="3"/>
      <c r="Y424" s="3"/>
    </row>
    <row r="425" spans="1:25" hidden="1">
      <c r="A425" s="5"/>
      <c r="B425" s="3"/>
      <c r="C425" s="3"/>
      <c r="D425" s="3"/>
      <c r="E425" s="3"/>
      <c r="F425" s="3"/>
      <c r="G425" s="3"/>
      <c r="H425" s="3"/>
      <c r="I425" s="3"/>
      <c r="J425" s="3"/>
      <c r="K425" s="3"/>
      <c r="L425" s="3"/>
      <c r="M425" s="3"/>
      <c r="N425" s="3"/>
      <c r="O425" s="3"/>
      <c r="P425" s="3"/>
      <c r="Q425" s="3"/>
      <c r="R425" s="3"/>
      <c r="S425" s="3"/>
      <c r="T425" s="3"/>
      <c r="U425" s="3"/>
      <c r="V425" s="3"/>
      <c r="W425" s="3"/>
      <c r="X425" s="3"/>
      <c r="Y425" s="3"/>
    </row>
    <row r="426" spans="1:25" hidden="1">
      <c r="A426" s="5"/>
      <c r="B426" s="3"/>
      <c r="C426" s="3"/>
      <c r="D426" s="3"/>
      <c r="E426" s="3"/>
      <c r="F426" s="3"/>
      <c r="G426" s="3"/>
      <c r="H426" s="3"/>
      <c r="I426" s="3"/>
      <c r="J426" s="3"/>
      <c r="K426" s="3"/>
      <c r="L426" s="3"/>
      <c r="M426" s="3"/>
      <c r="N426" s="3"/>
      <c r="O426" s="3"/>
      <c r="P426" s="3"/>
      <c r="Q426" s="3"/>
      <c r="R426" s="3"/>
      <c r="S426" s="3"/>
      <c r="T426" s="3"/>
      <c r="U426" s="3"/>
      <c r="V426" s="3"/>
      <c r="W426" s="3"/>
      <c r="X426" s="3"/>
      <c r="Y426" s="3"/>
    </row>
    <row r="427" spans="1:25" hidden="1">
      <c r="A427" s="5"/>
      <c r="B427" s="3"/>
      <c r="C427" s="3"/>
      <c r="D427" s="3"/>
      <c r="E427" s="3"/>
      <c r="F427" s="3"/>
      <c r="G427" s="3"/>
      <c r="H427" s="3"/>
      <c r="I427" s="3"/>
      <c r="J427" s="3"/>
      <c r="K427" s="3"/>
      <c r="L427" s="3"/>
      <c r="M427" s="3"/>
      <c r="N427" s="3"/>
      <c r="O427" s="3"/>
      <c r="P427" s="3"/>
      <c r="Q427" s="3"/>
      <c r="R427" s="3"/>
      <c r="S427" s="3"/>
      <c r="T427" s="3"/>
      <c r="U427" s="3"/>
      <c r="V427" s="3"/>
      <c r="W427" s="3"/>
      <c r="X427" s="3"/>
      <c r="Y427" s="3"/>
    </row>
    <row r="428" spans="1:25" hidden="1">
      <c r="A428" s="5"/>
      <c r="B428" s="3"/>
      <c r="C428" s="3"/>
      <c r="D428" s="3"/>
      <c r="E428" s="3"/>
      <c r="F428" s="3"/>
      <c r="G428" s="3"/>
      <c r="H428" s="3"/>
      <c r="I428" s="3"/>
      <c r="J428" s="3"/>
      <c r="K428" s="3"/>
      <c r="L428" s="3"/>
      <c r="M428" s="3"/>
      <c r="N428" s="3"/>
      <c r="O428" s="3"/>
      <c r="P428" s="3"/>
      <c r="Q428" s="3"/>
      <c r="R428" s="3"/>
      <c r="S428" s="3"/>
      <c r="T428" s="3"/>
      <c r="U428" s="3"/>
      <c r="V428" s="3"/>
      <c r="W428" s="3"/>
      <c r="X428" s="3"/>
      <c r="Y428" s="3"/>
    </row>
    <row r="429" spans="1:25" hidden="1">
      <c r="A429" s="5"/>
      <c r="B429" s="3"/>
      <c r="C429" s="3"/>
      <c r="D429" s="3"/>
      <c r="E429" s="3"/>
      <c r="F429" s="3"/>
      <c r="G429" s="3"/>
      <c r="H429" s="3"/>
      <c r="I429" s="3"/>
      <c r="J429" s="3"/>
      <c r="K429" s="3"/>
      <c r="L429" s="3"/>
      <c r="M429" s="3"/>
      <c r="N429" s="3"/>
      <c r="O429" s="3"/>
      <c r="P429" s="3"/>
      <c r="Q429" s="3"/>
      <c r="R429" s="3"/>
      <c r="S429" s="3"/>
      <c r="T429" s="3"/>
      <c r="U429" s="3"/>
      <c r="V429" s="3"/>
      <c r="W429" s="3"/>
      <c r="X429" s="3"/>
      <c r="Y429" s="3"/>
    </row>
    <row r="430" spans="1:25" hidden="1">
      <c r="A430" s="5"/>
      <c r="B430" s="3"/>
      <c r="C430" s="3"/>
      <c r="D430" s="3"/>
      <c r="E430" s="3"/>
      <c r="F430" s="3"/>
      <c r="G430" s="3"/>
      <c r="H430" s="3"/>
      <c r="I430" s="3"/>
      <c r="J430" s="3"/>
      <c r="K430" s="3"/>
      <c r="L430" s="3"/>
      <c r="M430" s="3"/>
      <c r="N430" s="3"/>
      <c r="O430" s="3"/>
      <c r="P430" s="3"/>
      <c r="Q430" s="3"/>
      <c r="R430" s="3"/>
      <c r="S430" s="3"/>
      <c r="T430" s="3"/>
      <c r="U430" s="3"/>
      <c r="V430" s="3"/>
      <c r="W430" s="3"/>
      <c r="X430" s="3"/>
      <c r="Y430" s="3"/>
    </row>
    <row r="431" spans="1:25" hidden="1">
      <c r="A431" s="5"/>
      <c r="B431" s="3"/>
      <c r="C431" s="3"/>
      <c r="D431" s="3"/>
      <c r="E431" s="3"/>
      <c r="F431" s="3"/>
      <c r="G431" s="3"/>
      <c r="H431" s="3"/>
      <c r="I431" s="3"/>
      <c r="J431" s="3"/>
      <c r="K431" s="3"/>
      <c r="L431" s="3"/>
      <c r="M431" s="3"/>
      <c r="N431" s="3"/>
      <c r="O431" s="3"/>
      <c r="P431" s="3"/>
      <c r="Q431" s="3"/>
      <c r="R431" s="3"/>
      <c r="S431" s="3"/>
      <c r="T431" s="3"/>
      <c r="U431" s="3"/>
      <c r="V431" s="3"/>
      <c r="W431" s="3"/>
      <c r="X431" s="3"/>
      <c r="Y431" s="3"/>
    </row>
    <row r="432" spans="1:25" hidden="1">
      <c r="A432" s="5"/>
      <c r="B432" s="3"/>
      <c r="C432" s="3"/>
      <c r="D432" s="3"/>
      <c r="E432" s="3"/>
      <c r="F432" s="3"/>
      <c r="G432" s="3"/>
      <c r="H432" s="3"/>
      <c r="I432" s="3"/>
      <c r="J432" s="3"/>
      <c r="K432" s="3"/>
      <c r="L432" s="3"/>
      <c r="M432" s="3"/>
      <c r="N432" s="3"/>
      <c r="O432" s="3"/>
      <c r="P432" s="3"/>
      <c r="Q432" s="3"/>
      <c r="R432" s="3"/>
      <c r="S432" s="3"/>
      <c r="T432" s="3"/>
      <c r="U432" s="3"/>
      <c r="V432" s="3"/>
      <c r="W432" s="3"/>
      <c r="X432" s="3"/>
      <c r="Y432" s="3"/>
    </row>
    <row r="433" spans="1:25" hidden="1">
      <c r="A433" s="5"/>
      <c r="B433" s="3"/>
      <c r="C433" s="3"/>
      <c r="D433" s="3"/>
      <c r="E433" s="3"/>
      <c r="F433" s="3"/>
      <c r="G433" s="3"/>
      <c r="H433" s="3"/>
      <c r="I433" s="3"/>
      <c r="J433" s="3"/>
      <c r="K433" s="3"/>
      <c r="L433" s="3"/>
      <c r="M433" s="3"/>
      <c r="N433" s="3"/>
      <c r="O433" s="3"/>
      <c r="P433" s="3"/>
      <c r="Q433" s="3"/>
      <c r="R433" s="3"/>
      <c r="S433" s="3"/>
      <c r="T433" s="3"/>
      <c r="U433" s="3"/>
      <c r="V433" s="3"/>
      <c r="W433" s="3"/>
      <c r="X433" s="3"/>
      <c r="Y433" s="3"/>
    </row>
    <row r="434" spans="1:25" hidden="1">
      <c r="A434" s="5"/>
      <c r="B434" s="3"/>
      <c r="C434" s="3"/>
      <c r="D434" s="3"/>
      <c r="E434" s="3"/>
      <c r="F434" s="3"/>
      <c r="G434" s="3"/>
      <c r="H434" s="3"/>
      <c r="I434" s="3"/>
      <c r="J434" s="3"/>
      <c r="K434" s="3"/>
      <c r="L434" s="3"/>
      <c r="M434" s="3"/>
      <c r="N434" s="3"/>
      <c r="O434" s="3"/>
      <c r="P434" s="3"/>
      <c r="Q434" s="3"/>
      <c r="R434" s="3"/>
      <c r="S434" s="3"/>
      <c r="T434" s="3"/>
      <c r="U434" s="3"/>
      <c r="V434" s="3"/>
      <c r="W434" s="3"/>
      <c r="X434" s="3"/>
      <c r="Y434" s="3"/>
    </row>
    <row r="435" spans="1:25" hidden="1">
      <c r="A435" s="5"/>
      <c r="B435" s="3"/>
      <c r="C435" s="3"/>
      <c r="D435" s="3"/>
      <c r="E435" s="3"/>
      <c r="F435" s="3"/>
      <c r="G435" s="3"/>
      <c r="H435" s="3"/>
      <c r="I435" s="3"/>
      <c r="J435" s="3"/>
      <c r="K435" s="3"/>
      <c r="L435" s="3"/>
      <c r="M435" s="3"/>
      <c r="N435" s="3"/>
      <c r="O435" s="3"/>
      <c r="P435" s="3"/>
      <c r="Q435" s="3"/>
      <c r="R435" s="3"/>
      <c r="S435" s="3"/>
      <c r="T435" s="3"/>
      <c r="U435" s="3"/>
      <c r="V435" s="3"/>
      <c r="W435" s="3"/>
      <c r="X435" s="3"/>
      <c r="Y435" s="3"/>
    </row>
    <row r="436" spans="1:25" hidden="1">
      <c r="A436" s="5"/>
      <c r="B436" s="3"/>
      <c r="C436" s="3"/>
      <c r="D436" s="3"/>
      <c r="E436" s="3"/>
      <c r="F436" s="3"/>
      <c r="G436" s="3"/>
      <c r="H436" s="3"/>
      <c r="I436" s="3"/>
      <c r="J436" s="3"/>
      <c r="K436" s="3"/>
      <c r="L436" s="3"/>
      <c r="M436" s="3"/>
      <c r="N436" s="3"/>
      <c r="O436" s="3"/>
      <c r="P436" s="3"/>
      <c r="Q436" s="3"/>
      <c r="R436" s="3"/>
      <c r="S436" s="3"/>
      <c r="T436" s="3"/>
      <c r="U436" s="3"/>
      <c r="V436" s="3"/>
      <c r="W436" s="3"/>
      <c r="X436" s="3"/>
      <c r="Y436" s="3"/>
    </row>
    <row r="437" spans="1:25" hidden="1">
      <c r="A437" s="5"/>
      <c r="B437" s="3"/>
      <c r="C437" s="3"/>
      <c r="D437" s="3"/>
      <c r="E437" s="3"/>
      <c r="F437" s="3"/>
      <c r="G437" s="3"/>
      <c r="H437" s="3"/>
      <c r="I437" s="3"/>
      <c r="J437" s="3"/>
      <c r="K437" s="3"/>
      <c r="L437" s="3"/>
      <c r="M437" s="3"/>
      <c r="N437" s="3"/>
      <c r="O437" s="3"/>
      <c r="P437" s="3"/>
      <c r="Q437" s="3"/>
      <c r="R437" s="3"/>
      <c r="S437" s="3"/>
      <c r="T437" s="3"/>
      <c r="U437" s="3"/>
      <c r="V437" s="3"/>
      <c r="W437" s="3"/>
      <c r="X437" s="3"/>
      <c r="Y437" s="3"/>
    </row>
    <row r="438" spans="1:25" hidden="1">
      <c r="A438" s="5"/>
      <c r="B438" s="3"/>
      <c r="C438" s="3"/>
      <c r="D438" s="3"/>
      <c r="E438" s="3"/>
      <c r="F438" s="3"/>
      <c r="G438" s="3"/>
      <c r="H438" s="3"/>
      <c r="I438" s="3"/>
      <c r="J438" s="3"/>
      <c r="K438" s="3"/>
      <c r="L438" s="3"/>
      <c r="M438" s="3"/>
      <c r="N438" s="3"/>
      <c r="O438" s="3"/>
      <c r="P438" s="3"/>
      <c r="Q438" s="3"/>
      <c r="R438" s="3"/>
      <c r="S438" s="3"/>
      <c r="T438" s="3"/>
      <c r="U438" s="3"/>
      <c r="V438" s="3"/>
      <c r="W438" s="3"/>
      <c r="X438" s="3"/>
      <c r="Y438" s="3"/>
    </row>
    <row r="439" spans="1:25" hidden="1">
      <c r="A439" s="5"/>
      <c r="B439" s="3"/>
      <c r="C439" s="3"/>
      <c r="D439" s="3"/>
      <c r="E439" s="3"/>
      <c r="F439" s="3"/>
      <c r="G439" s="3"/>
      <c r="H439" s="3"/>
      <c r="I439" s="3"/>
      <c r="J439" s="3"/>
      <c r="K439" s="3"/>
      <c r="L439" s="3"/>
      <c r="M439" s="3"/>
      <c r="N439" s="3"/>
      <c r="O439" s="3"/>
      <c r="P439" s="3"/>
      <c r="Q439" s="3"/>
      <c r="R439" s="3"/>
      <c r="S439" s="3"/>
      <c r="T439" s="3"/>
      <c r="U439" s="3"/>
      <c r="V439" s="3"/>
      <c r="W439" s="3"/>
      <c r="X439" s="3"/>
      <c r="Y439" s="3"/>
    </row>
    <row r="440" spans="1:25" hidden="1">
      <c r="A440" s="5"/>
      <c r="B440" s="3"/>
      <c r="C440" s="3"/>
      <c r="D440" s="3"/>
      <c r="E440" s="3"/>
      <c r="F440" s="3"/>
      <c r="G440" s="3"/>
      <c r="H440" s="3"/>
      <c r="I440" s="3"/>
      <c r="J440" s="3"/>
      <c r="K440" s="3"/>
      <c r="L440" s="3"/>
      <c r="M440" s="3"/>
      <c r="N440" s="3"/>
      <c r="O440" s="3"/>
      <c r="P440" s="3"/>
      <c r="Q440" s="3"/>
      <c r="R440" s="3"/>
      <c r="S440" s="3"/>
      <c r="T440" s="3"/>
      <c r="U440" s="3"/>
      <c r="V440" s="3"/>
      <c r="W440" s="3"/>
      <c r="X440" s="3"/>
      <c r="Y440" s="3"/>
    </row>
    <row r="441" spans="1:25" hidden="1">
      <c r="A441" s="5"/>
      <c r="B441" s="3"/>
      <c r="C441" s="3"/>
      <c r="D441" s="3"/>
      <c r="E441" s="3"/>
      <c r="F441" s="3"/>
      <c r="G441" s="3"/>
      <c r="H441" s="3"/>
      <c r="I441" s="3"/>
      <c r="J441" s="3"/>
      <c r="K441" s="3"/>
      <c r="L441" s="3"/>
      <c r="M441" s="3"/>
      <c r="N441" s="3"/>
      <c r="O441" s="3"/>
      <c r="P441" s="3"/>
      <c r="Q441" s="3"/>
      <c r="R441" s="3"/>
      <c r="S441" s="3"/>
      <c r="T441" s="3"/>
      <c r="U441" s="3"/>
      <c r="V441" s="3"/>
      <c r="W441" s="3"/>
      <c r="X441" s="3"/>
      <c r="Y441" s="3"/>
    </row>
    <row r="442" spans="1:25" hidden="1">
      <c r="A442" s="5"/>
      <c r="B442" s="3"/>
      <c r="C442" s="3"/>
      <c r="D442" s="3"/>
      <c r="E442" s="3"/>
      <c r="F442" s="3"/>
      <c r="G442" s="3"/>
      <c r="H442" s="3"/>
      <c r="I442" s="3"/>
      <c r="J442" s="3"/>
      <c r="K442" s="3"/>
      <c r="L442" s="3"/>
      <c r="M442" s="3"/>
      <c r="N442" s="3"/>
      <c r="O442" s="3"/>
      <c r="P442" s="3"/>
      <c r="Q442" s="3"/>
      <c r="R442" s="3"/>
      <c r="S442" s="3"/>
      <c r="T442" s="3"/>
      <c r="U442" s="3"/>
      <c r="V442" s="3"/>
      <c r="W442" s="3"/>
      <c r="X442" s="3"/>
      <c r="Y442" s="3"/>
    </row>
    <row r="443" spans="1:25" hidden="1">
      <c r="A443" s="5"/>
      <c r="B443" s="3"/>
      <c r="C443" s="3"/>
      <c r="D443" s="3"/>
      <c r="E443" s="3"/>
      <c r="F443" s="3"/>
      <c r="G443" s="3"/>
      <c r="H443" s="3"/>
      <c r="I443" s="3"/>
      <c r="J443" s="3"/>
      <c r="K443" s="3"/>
      <c r="L443" s="3"/>
      <c r="M443" s="3"/>
      <c r="N443" s="3"/>
      <c r="O443" s="3"/>
      <c r="P443" s="3"/>
      <c r="Q443" s="3"/>
      <c r="R443" s="3"/>
      <c r="S443" s="3"/>
      <c r="T443" s="3"/>
      <c r="U443" s="3"/>
      <c r="V443" s="3"/>
      <c r="W443" s="3"/>
      <c r="X443" s="3"/>
      <c r="Y443" s="3"/>
    </row>
    <row r="444" spans="1:25" hidden="1">
      <c r="A444" s="5"/>
      <c r="B444" s="3"/>
      <c r="C444" s="3"/>
      <c r="D444" s="3"/>
      <c r="E444" s="3"/>
      <c r="F444" s="3"/>
      <c r="G444" s="3"/>
      <c r="H444" s="3"/>
      <c r="I444" s="3"/>
      <c r="J444" s="3"/>
      <c r="K444" s="3"/>
      <c r="L444" s="3"/>
      <c r="M444" s="3"/>
      <c r="N444" s="3"/>
      <c r="O444" s="3"/>
      <c r="P444" s="3"/>
      <c r="Q444" s="3"/>
      <c r="R444" s="3"/>
      <c r="S444" s="3"/>
      <c r="T444" s="3"/>
      <c r="U444" s="3"/>
      <c r="V444" s="3"/>
      <c r="W444" s="3"/>
      <c r="X444" s="3"/>
      <c r="Y444" s="3"/>
    </row>
    <row r="445" spans="1:25" hidden="1">
      <c r="A445" s="5"/>
      <c r="B445" s="3"/>
      <c r="C445" s="3"/>
      <c r="D445" s="3"/>
      <c r="E445" s="3"/>
      <c r="F445" s="3"/>
      <c r="G445" s="3"/>
      <c r="H445" s="3"/>
      <c r="I445" s="3"/>
      <c r="J445" s="3"/>
      <c r="K445" s="3"/>
      <c r="L445" s="3"/>
      <c r="M445" s="3"/>
      <c r="N445" s="3"/>
      <c r="O445" s="3"/>
      <c r="P445" s="3"/>
      <c r="Q445" s="3"/>
      <c r="R445" s="3"/>
      <c r="S445" s="3"/>
      <c r="T445" s="3"/>
      <c r="U445" s="3"/>
      <c r="V445" s="3"/>
      <c r="W445" s="3"/>
      <c r="X445" s="3"/>
      <c r="Y445" s="3"/>
    </row>
    <row r="446" spans="1:25" hidden="1">
      <c r="A446" s="5"/>
      <c r="B446" s="3"/>
      <c r="C446" s="3"/>
      <c r="D446" s="3"/>
      <c r="E446" s="3"/>
      <c r="F446" s="3"/>
      <c r="G446" s="3"/>
      <c r="H446" s="3"/>
      <c r="I446" s="3"/>
      <c r="J446" s="3"/>
      <c r="K446" s="3"/>
      <c r="L446" s="3"/>
      <c r="M446" s="3"/>
      <c r="N446" s="3"/>
      <c r="O446" s="3"/>
      <c r="P446" s="3"/>
      <c r="Q446" s="3"/>
      <c r="R446" s="3"/>
      <c r="S446" s="3"/>
      <c r="T446" s="3"/>
      <c r="U446" s="3"/>
      <c r="V446" s="3"/>
      <c r="W446" s="3"/>
      <c r="X446" s="3"/>
      <c r="Y446" s="3"/>
    </row>
    <row r="447" spans="1:25" hidden="1">
      <c r="A447" s="5"/>
      <c r="B447" s="3"/>
      <c r="C447" s="3"/>
      <c r="D447" s="3"/>
      <c r="E447" s="3"/>
      <c r="F447" s="3"/>
      <c r="G447" s="3"/>
      <c r="H447" s="3"/>
      <c r="I447" s="3"/>
      <c r="J447" s="3"/>
      <c r="K447" s="3"/>
      <c r="L447" s="3"/>
      <c r="M447" s="3"/>
      <c r="N447" s="3"/>
      <c r="O447" s="3"/>
      <c r="P447" s="3"/>
      <c r="Q447" s="3"/>
      <c r="R447" s="3"/>
      <c r="S447" s="3"/>
      <c r="T447" s="3"/>
      <c r="U447" s="3"/>
      <c r="V447" s="3"/>
      <c r="W447" s="3"/>
      <c r="X447" s="3"/>
      <c r="Y447" s="3"/>
    </row>
    <row r="448" spans="1:25" hidden="1">
      <c r="A448" s="5"/>
      <c r="B448" s="3"/>
      <c r="C448" s="3"/>
      <c r="D448" s="3"/>
      <c r="E448" s="3"/>
      <c r="F448" s="3"/>
      <c r="G448" s="3"/>
      <c r="H448" s="3"/>
      <c r="I448" s="3"/>
      <c r="J448" s="3"/>
      <c r="K448" s="3"/>
      <c r="L448" s="3"/>
      <c r="M448" s="3"/>
      <c r="N448" s="3"/>
      <c r="O448" s="3"/>
      <c r="P448" s="3"/>
      <c r="Q448" s="3"/>
      <c r="R448" s="3"/>
      <c r="S448" s="3"/>
      <c r="T448" s="3"/>
      <c r="U448" s="3"/>
      <c r="V448" s="3"/>
      <c r="W448" s="3"/>
      <c r="X448" s="3"/>
      <c r="Y448" s="3"/>
    </row>
    <row r="449" spans="1:25" hidden="1">
      <c r="A449" s="5"/>
      <c r="B449" s="3"/>
      <c r="C449" s="3"/>
      <c r="D449" s="3"/>
      <c r="E449" s="3"/>
      <c r="F449" s="3"/>
      <c r="G449" s="3"/>
      <c r="H449" s="3"/>
      <c r="I449" s="3"/>
      <c r="J449" s="3"/>
      <c r="K449" s="3"/>
      <c r="L449" s="3"/>
      <c r="M449" s="3"/>
      <c r="N449" s="3"/>
      <c r="O449" s="3"/>
      <c r="P449" s="3"/>
      <c r="Q449" s="3"/>
      <c r="R449" s="3"/>
      <c r="S449" s="3"/>
      <c r="T449" s="3"/>
      <c r="U449" s="3"/>
      <c r="V449" s="3"/>
      <c r="W449" s="3"/>
      <c r="X449" s="3"/>
      <c r="Y449" s="3"/>
    </row>
    <row r="450" spans="1:25" hidden="1">
      <c r="A450" s="5"/>
      <c r="B450" s="3"/>
      <c r="C450" s="3"/>
      <c r="D450" s="3"/>
      <c r="E450" s="3"/>
      <c r="F450" s="3"/>
      <c r="G450" s="3"/>
      <c r="H450" s="3"/>
      <c r="I450" s="3"/>
      <c r="J450" s="3"/>
      <c r="K450" s="3"/>
      <c r="L450" s="3"/>
      <c r="M450" s="3"/>
      <c r="N450" s="3"/>
      <c r="O450" s="3"/>
      <c r="P450" s="3"/>
      <c r="Q450" s="3"/>
      <c r="R450" s="3"/>
      <c r="S450" s="3"/>
      <c r="T450" s="3"/>
      <c r="U450" s="3"/>
      <c r="V450" s="3"/>
      <c r="W450" s="3"/>
      <c r="X450" s="3"/>
      <c r="Y450" s="3"/>
    </row>
    <row r="451" spans="1:25" hidden="1">
      <c r="A451" s="5"/>
      <c r="B451" s="3"/>
      <c r="C451" s="3"/>
      <c r="D451" s="3"/>
      <c r="E451" s="3"/>
      <c r="F451" s="3"/>
      <c r="G451" s="3"/>
      <c r="H451" s="3"/>
      <c r="I451" s="3"/>
      <c r="J451" s="3"/>
      <c r="K451" s="3"/>
      <c r="L451" s="3"/>
      <c r="M451" s="3"/>
      <c r="N451" s="3"/>
      <c r="O451" s="3"/>
      <c r="P451" s="3"/>
      <c r="Q451" s="3"/>
      <c r="R451" s="3"/>
      <c r="S451" s="3"/>
      <c r="T451" s="3"/>
      <c r="U451" s="3"/>
      <c r="V451" s="3"/>
      <c r="W451" s="3"/>
      <c r="X451" s="3"/>
      <c r="Y451" s="3"/>
    </row>
    <row r="452" spans="1:25" hidden="1">
      <c r="A452" s="5"/>
      <c r="B452" s="3"/>
      <c r="C452" s="3"/>
      <c r="D452" s="3"/>
      <c r="E452" s="3"/>
      <c r="F452" s="3"/>
      <c r="G452" s="3"/>
      <c r="H452" s="3"/>
      <c r="I452" s="3"/>
      <c r="J452" s="3"/>
      <c r="K452" s="3"/>
      <c r="L452" s="3"/>
      <c r="M452" s="3"/>
      <c r="N452" s="3"/>
      <c r="O452" s="3"/>
      <c r="P452" s="3"/>
      <c r="Q452" s="3"/>
      <c r="R452" s="3"/>
      <c r="S452" s="3"/>
      <c r="T452" s="3"/>
      <c r="U452" s="3"/>
      <c r="V452" s="3"/>
      <c r="W452" s="3"/>
      <c r="X452" s="3"/>
      <c r="Y452" s="3"/>
    </row>
    <row r="453" spans="1:25" hidden="1">
      <c r="A453" s="5"/>
      <c r="B453" s="3"/>
      <c r="C453" s="3"/>
      <c r="D453" s="3"/>
      <c r="E453" s="3"/>
      <c r="F453" s="3"/>
      <c r="G453" s="3"/>
      <c r="H453" s="3"/>
      <c r="I453" s="3"/>
      <c r="J453" s="3"/>
      <c r="K453" s="3"/>
      <c r="L453" s="3"/>
      <c r="M453" s="3"/>
      <c r="N453" s="3"/>
      <c r="O453" s="3"/>
      <c r="P453" s="3"/>
      <c r="Q453" s="3"/>
      <c r="R453" s="3"/>
      <c r="S453" s="3"/>
      <c r="T453" s="3"/>
      <c r="U453" s="3"/>
      <c r="V453" s="3"/>
      <c r="W453" s="3"/>
      <c r="X453" s="3"/>
      <c r="Y453" s="3"/>
    </row>
    <row r="454" spans="1:25" hidden="1">
      <c r="A454" s="5"/>
      <c r="B454" s="3"/>
      <c r="C454" s="3"/>
      <c r="D454" s="3"/>
      <c r="E454" s="3"/>
      <c r="F454" s="3"/>
      <c r="G454" s="3"/>
      <c r="H454" s="3"/>
      <c r="I454" s="3"/>
      <c r="J454" s="3"/>
      <c r="K454" s="3"/>
      <c r="L454" s="3"/>
      <c r="M454" s="3"/>
      <c r="N454" s="3"/>
      <c r="O454" s="3"/>
      <c r="P454" s="3"/>
      <c r="Q454" s="3"/>
      <c r="R454" s="3"/>
      <c r="S454" s="3"/>
      <c r="T454" s="3"/>
      <c r="U454" s="3"/>
      <c r="V454" s="3"/>
      <c r="W454" s="3"/>
      <c r="X454" s="3"/>
      <c r="Y454" s="3"/>
    </row>
    <row r="455" spans="1:25" hidden="1">
      <c r="A455" s="5"/>
      <c r="B455" s="3"/>
      <c r="C455" s="3"/>
      <c r="D455" s="3"/>
      <c r="E455" s="3"/>
      <c r="F455" s="3"/>
      <c r="G455" s="3"/>
      <c r="H455" s="3"/>
      <c r="I455" s="3"/>
      <c r="J455" s="3"/>
      <c r="K455" s="3"/>
      <c r="L455" s="3"/>
      <c r="M455" s="3"/>
      <c r="N455" s="3"/>
      <c r="O455" s="3"/>
      <c r="P455" s="3"/>
      <c r="Q455" s="3"/>
      <c r="R455" s="3"/>
      <c r="S455" s="3"/>
      <c r="T455" s="3"/>
      <c r="U455" s="3"/>
      <c r="V455" s="3"/>
      <c r="W455" s="3"/>
      <c r="X455" s="3"/>
      <c r="Y455" s="3"/>
    </row>
    <row r="456" spans="1:25" hidden="1">
      <c r="A456" s="5"/>
      <c r="B456" s="3"/>
      <c r="C456" s="3"/>
      <c r="D456" s="3"/>
      <c r="E456" s="3"/>
      <c r="F456" s="3"/>
      <c r="G456" s="3"/>
      <c r="H456" s="3"/>
      <c r="I456" s="3"/>
      <c r="J456" s="3"/>
      <c r="K456" s="3"/>
      <c r="L456" s="3"/>
      <c r="M456" s="3"/>
      <c r="N456" s="3"/>
      <c r="O456" s="3"/>
      <c r="P456" s="3"/>
      <c r="Q456" s="3"/>
      <c r="R456" s="3"/>
      <c r="S456" s="3"/>
      <c r="T456" s="3"/>
      <c r="U456" s="3"/>
      <c r="V456" s="3"/>
      <c r="W456" s="3"/>
      <c r="X456" s="3"/>
      <c r="Y456" s="3"/>
    </row>
    <row r="457" spans="1:25" hidden="1">
      <c r="A457" s="5"/>
      <c r="B457" s="3"/>
      <c r="C457" s="3"/>
      <c r="D457" s="3"/>
      <c r="E457" s="3"/>
      <c r="F457" s="3"/>
      <c r="G457" s="3"/>
      <c r="H457" s="3"/>
      <c r="I457" s="3"/>
      <c r="J457" s="3"/>
      <c r="K457" s="3"/>
      <c r="L457" s="3"/>
      <c r="M457" s="3"/>
      <c r="N457" s="3"/>
      <c r="O457" s="3"/>
      <c r="P457" s="3"/>
      <c r="Q457" s="3"/>
      <c r="R457" s="3"/>
      <c r="S457" s="3"/>
      <c r="T457" s="3"/>
      <c r="U457" s="3"/>
      <c r="V457" s="3"/>
      <c r="W457" s="3"/>
      <c r="X457" s="3"/>
      <c r="Y457" s="3"/>
    </row>
    <row r="458" spans="1:25" hidden="1">
      <c r="A458" s="5"/>
      <c r="B458" s="3"/>
      <c r="C458" s="3"/>
      <c r="D458" s="3"/>
      <c r="E458" s="3"/>
      <c r="F458" s="3"/>
      <c r="G458" s="3"/>
      <c r="H458" s="3"/>
      <c r="I458" s="3"/>
      <c r="J458" s="3"/>
      <c r="K458" s="3"/>
      <c r="L458" s="3"/>
      <c r="M458" s="3"/>
      <c r="N458" s="3"/>
      <c r="O458" s="3"/>
      <c r="P458" s="3"/>
      <c r="Q458" s="3"/>
      <c r="R458" s="3"/>
      <c r="S458" s="3"/>
      <c r="T458" s="3"/>
      <c r="U458" s="3"/>
      <c r="V458" s="3"/>
      <c r="W458" s="3"/>
      <c r="X458" s="3"/>
      <c r="Y458" s="3"/>
    </row>
    <row r="459" spans="1:25" hidden="1">
      <c r="A459" s="5"/>
      <c r="B459" s="3"/>
      <c r="C459" s="3"/>
      <c r="D459" s="3"/>
      <c r="E459" s="3"/>
      <c r="F459" s="3"/>
      <c r="G459" s="3"/>
      <c r="H459" s="3"/>
      <c r="I459" s="3"/>
      <c r="J459" s="3"/>
      <c r="K459" s="3"/>
      <c r="L459" s="3"/>
      <c r="M459" s="3"/>
      <c r="N459" s="3"/>
      <c r="O459" s="3"/>
      <c r="P459" s="3"/>
      <c r="Q459" s="3"/>
      <c r="R459" s="3"/>
      <c r="S459" s="3"/>
      <c r="T459" s="3"/>
      <c r="U459" s="3"/>
      <c r="V459" s="3"/>
      <c r="W459" s="3"/>
      <c r="X459" s="3"/>
      <c r="Y459" s="3"/>
    </row>
    <row r="460" spans="1:25" hidden="1">
      <c r="A460" s="5"/>
      <c r="B460" s="3"/>
      <c r="C460" s="3"/>
      <c r="D460" s="3"/>
      <c r="E460" s="3"/>
      <c r="F460" s="3"/>
      <c r="G460" s="3"/>
      <c r="H460" s="3"/>
      <c r="I460" s="3"/>
      <c r="J460" s="3"/>
      <c r="K460" s="3"/>
      <c r="L460" s="3"/>
      <c r="M460" s="3"/>
      <c r="N460" s="3"/>
      <c r="O460" s="3"/>
      <c r="P460" s="3"/>
      <c r="Q460" s="3"/>
      <c r="R460" s="3"/>
      <c r="S460" s="3"/>
      <c r="T460" s="3"/>
      <c r="U460" s="3"/>
      <c r="V460" s="3"/>
      <c r="W460" s="3"/>
      <c r="X460" s="3"/>
      <c r="Y460" s="3"/>
    </row>
    <row r="461" spans="1:25" hidden="1">
      <c r="A461" s="5"/>
      <c r="B461" s="3"/>
      <c r="C461" s="3"/>
      <c r="D461" s="3"/>
      <c r="E461" s="3"/>
      <c r="F461" s="3"/>
      <c r="G461" s="3"/>
      <c r="H461" s="3"/>
      <c r="I461" s="3"/>
      <c r="J461" s="3"/>
      <c r="K461" s="3"/>
      <c r="L461" s="3"/>
      <c r="M461" s="3"/>
      <c r="N461" s="3"/>
      <c r="O461" s="3"/>
      <c r="P461" s="3"/>
      <c r="Q461" s="3"/>
      <c r="R461" s="3"/>
      <c r="S461" s="3"/>
      <c r="T461" s="3"/>
      <c r="U461" s="3"/>
      <c r="V461" s="3"/>
      <c r="W461" s="3"/>
      <c r="X461" s="3"/>
      <c r="Y461" s="3"/>
    </row>
    <row r="462" spans="1:25" hidden="1">
      <c r="A462" s="5"/>
      <c r="B462" s="3"/>
      <c r="C462" s="3"/>
      <c r="D462" s="3"/>
      <c r="E462" s="3"/>
      <c r="F462" s="3"/>
      <c r="G462" s="3"/>
      <c r="H462" s="3"/>
      <c r="I462" s="3"/>
      <c r="J462" s="3"/>
      <c r="K462" s="3"/>
      <c r="L462" s="3"/>
      <c r="M462" s="3"/>
      <c r="N462" s="3"/>
      <c r="O462" s="3"/>
      <c r="P462" s="3"/>
      <c r="Q462" s="3"/>
      <c r="R462" s="3"/>
      <c r="S462" s="3"/>
      <c r="T462" s="3"/>
      <c r="U462" s="3"/>
      <c r="V462" s="3"/>
      <c r="W462" s="3"/>
      <c r="X462" s="3"/>
      <c r="Y462" s="3"/>
    </row>
    <row r="463" spans="1:25" hidden="1">
      <c r="A463" s="5"/>
      <c r="B463" s="3"/>
      <c r="C463" s="3"/>
      <c r="D463" s="3"/>
      <c r="E463" s="3"/>
      <c r="F463" s="3"/>
      <c r="G463" s="3"/>
      <c r="H463" s="3"/>
      <c r="I463" s="3"/>
      <c r="J463" s="3"/>
      <c r="K463" s="3"/>
      <c r="L463" s="3"/>
      <c r="M463" s="3"/>
      <c r="N463" s="3"/>
      <c r="O463" s="3"/>
      <c r="P463" s="3"/>
      <c r="Q463" s="3"/>
      <c r="R463" s="3"/>
      <c r="S463" s="3"/>
      <c r="T463" s="3"/>
      <c r="U463" s="3"/>
      <c r="V463" s="3"/>
      <c r="W463" s="3"/>
      <c r="X463" s="3"/>
      <c r="Y463" s="3"/>
    </row>
    <row r="464" spans="1:25" hidden="1">
      <c r="A464" s="5"/>
      <c r="B464" s="3"/>
      <c r="C464" s="3"/>
      <c r="D464" s="3"/>
      <c r="E464" s="3"/>
      <c r="F464" s="3"/>
      <c r="G464" s="3"/>
      <c r="H464" s="3"/>
      <c r="I464" s="3"/>
      <c r="J464" s="3"/>
      <c r="K464" s="3"/>
      <c r="L464" s="3"/>
      <c r="M464" s="3"/>
      <c r="N464" s="3"/>
      <c r="O464" s="3"/>
      <c r="P464" s="3"/>
      <c r="Q464" s="3"/>
      <c r="R464" s="3"/>
      <c r="S464" s="3"/>
      <c r="T464" s="3"/>
      <c r="U464" s="3"/>
      <c r="V464" s="3"/>
      <c r="W464" s="3"/>
      <c r="X464" s="3"/>
      <c r="Y464" s="3"/>
    </row>
    <row r="465" spans="1:25" hidden="1">
      <c r="A465" s="5"/>
      <c r="B465" s="3"/>
      <c r="C465" s="3"/>
      <c r="D465" s="3"/>
      <c r="E465" s="3"/>
      <c r="F465" s="3"/>
      <c r="G465" s="3"/>
      <c r="H465" s="3"/>
      <c r="I465" s="3"/>
      <c r="J465" s="3"/>
      <c r="K465" s="3"/>
      <c r="L465" s="3"/>
      <c r="M465" s="3"/>
      <c r="N465" s="3"/>
      <c r="O465" s="3"/>
      <c r="P465" s="3"/>
      <c r="Q465" s="3"/>
      <c r="R465" s="3"/>
      <c r="S465" s="3"/>
      <c r="T465" s="3"/>
      <c r="U465" s="3"/>
      <c r="V465" s="3"/>
      <c r="W465" s="3"/>
      <c r="X465" s="3"/>
      <c r="Y465" s="3"/>
    </row>
    <row r="466" spans="1:25" hidden="1">
      <c r="A466" s="5"/>
      <c r="B466" s="3"/>
      <c r="C466" s="3"/>
      <c r="D466" s="3"/>
      <c r="E466" s="3"/>
      <c r="F466" s="3"/>
      <c r="G466" s="3"/>
      <c r="H466" s="3"/>
      <c r="I466" s="3"/>
      <c r="J466" s="3"/>
      <c r="K466" s="3"/>
      <c r="L466" s="3"/>
      <c r="M466" s="3"/>
      <c r="N466" s="3"/>
      <c r="O466" s="3"/>
      <c r="P466" s="3"/>
      <c r="Q466" s="3"/>
      <c r="R466" s="3"/>
      <c r="S466" s="3"/>
      <c r="T466" s="3"/>
      <c r="U466" s="3"/>
      <c r="V466" s="3"/>
      <c r="W466" s="3"/>
      <c r="X466" s="3"/>
      <c r="Y466" s="3"/>
    </row>
    <row r="467" spans="1:25" hidden="1">
      <c r="A467" s="5"/>
      <c r="B467" s="3"/>
      <c r="C467" s="3"/>
      <c r="D467" s="3"/>
      <c r="E467" s="3"/>
      <c r="F467" s="3"/>
      <c r="G467" s="3"/>
      <c r="H467" s="3"/>
      <c r="I467" s="3"/>
      <c r="J467" s="3"/>
      <c r="K467" s="3"/>
      <c r="L467" s="3"/>
      <c r="M467" s="3"/>
      <c r="N467" s="3"/>
      <c r="O467" s="3"/>
      <c r="P467" s="3"/>
      <c r="Q467" s="3"/>
      <c r="R467" s="3"/>
      <c r="S467" s="3"/>
      <c r="T467" s="3"/>
      <c r="U467" s="3"/>
      <c r="V467" s="3"/>
      <c r="W467" s="3"/>
      <c r="X467" s="3"/>
      <c r="Y467" s="3"/>
    </row>
    <row r="468" spans="1:25" hidden="1">
      <c r="A468" s="5"/>
      <c r="B468" s="3"/>
      <c r="C468" s="3"/>
      <c r="D468" s="3"/>
      <c r="E468" s="3"/>
      <c r="F468" s="3"/>
      <c r="G468" s="3"/>
      <c r="H468" s="3"/>
      <c r="I468" s="3"/>
      <c r="J468" s="3"/>
      <c r="K468" s="3"/>
      <c r="L468" s="3"/>
      <c r="M468" s="3"/>
      <c r="N468" s="3"/>
      <c r="O468" s="3"/>
      <c r="P468" s="3"/>
      <c r="Q468" s="3"/>
      <c r="R468" s="3"/>
      <c r="S468" s="3"/>
      <c r="T468" s="3"/>
      <c r="U468" s="3"/>
      <c r="V468" s="3"/>
      <c r="W468" s="3"/>
      <c r="X468" s="3"/>
      <c r="Y468" s="3"/>
    </row>
    <row r="469" spans="1:25" hidden="1">
      <c r="A469" s="5"/>
      <c r="B469" s="3"/>
      <c r="C469" s="3"/>
      <c r="D469" s="3"/>
      <c r="E469" s="3"/>
      <c r="F469" s="3"/>
      <c r="G469" s="3"/>
      <c r="H469" s="3"/>
      <c r="I469" s="3"/>
      <c r="J469" s="3"/>
      <c r="K469" s="3"/>
      <c r="L469" s="3"/>
      <c r="M469" s="3"/>
      <c r="N469" s="3"/>
      <c r="O469" s="3"/>
      <c r="P469" s="3"/>
      <c r="Q469" s="3"/>
      <c r="R469" s="3"/>
      <c r="S469" s="3"/>
      <c r="T469" s="3"/>
      <c r="U469" s="3"/>
      <c r="V469" s="3"/>
      <c r="W469" s="3"/>
      <c r="X469" s="3"/>
      <c r="Y469" s="3"/>
    </row>
    <row r="470" spans="1:25" hidden="1">
      <c r="A470" s="5"/>
      <c r="B470" s="3"/>
      <c r="C470" s="3"/>
      <c r="D470" s="3"/>
      <c r="E470" s="3"/>
      <c r="F470" s="3"/>
      <c r="G470" s="3"/>
      <c r="H470" s="3"/>
      <c r="I470" s="3"/>
      <c r="J470" s="3"/>
      <c r="K470" s="3"/>
      <c r="L470" s="3"/>
      <c r="M470" s="3"/>
      <c r="N470" s="3"/>
      <c r="O470" s="3"/>
      <c r="P470" s="3"/>
      <c r="Q470" s="3"/>
      <c r="R470" s="3"/>
      <c r="S470" s="3"/>
      <c r="T470" s="3"/>
      <c r="U470" s="3"/>
      <c r="V470" s="3"/>
      <c r="W470" s="3"/>
      <c r="X470" s="3"/>
      <c r="Y470" s="3"/>
    </row>
    <row r="471" spans="1:25" hidden="1">
      <c r="A471" s="5"/>
      <c r="B471" s="3"/>
      <c r="C471" s="3"/>
      <c r="D471" s="3"/>
      <c r="E471" s="3"/>
      <c r="F471" s="3"/>
      <c r="G471" s="3"/>
      <c r="H471" s="3"/>
      <c r="I471" s="3"/>
      <c r="J471" s="3"/>
      <c r="K471" s="3"/>
      <c r="L471" s="3"/>
      <c r="M471" s="3"/>
      <c r="N471" s="3"/>
      <c r="O471" s="3"/>
      <c r="P471" s="3"/>
      <c r="Q471" s="3"/>
      <c r="R471" s="3"/>
      <c r="S471" s="3"/>
      <c r="T471" s="3"/>
      <c r="U471" s="3"/>
      <c r="V471" s="3"/>
      <c r="W471" s="3"/>
      <c r="X471" s="3"/>
      <c r="Y471" s="3"/>
    </row>
    <row r="472" spans="1:25" hidden="1">
      <c r="A472" s="5"/>
      <c r="B472" s="3"/>
      <c r="C472" s="3"/>
      <c r="D472" s="3"/>
      <c r="E472" s="3"/>
      <c r="F472" s="3"/>
      <c r="G472" s="3"/>
      <c r="H472" s="3"/>
      <c r="I472" s="3"/>
      <c r="J472" s="3"/>
      <c r="K472" s="3"/>
      <c r="L472" s="3"/>
      <c r="M472" s="3"/>
      <c r="N472" s="3"/>
      <c r="O472" s="3"/>
      <c r="P472" s="3"/>
      <c r="Q472" s="3"/>
      <c r="R472" s="3"/>
      <c r="S472" s="3"/>
      <c r="T472" s="3"/>
      <c r="U472" s="3"/>
      <c r="V472" s="3"/>
      <c r="W472" s="3"/>
      <c r="X472" s="3"/>
      <c r="Y472" s="3"/>
    </row>
    <row r="473" spans="1:25" hidden="1">
      <c r="A473" s="5"/>
      <c r="B473" s="3"/>
      <c r="C473" s="3"/>
      <c r="D473" s="3"/>
      <c r="E473" s="3"/>
      <c r="F473" s="3"/>
      <c r="G473" s="3"/>
      <c r="H473" s="3"/>
      <c r="I473" s="3"/>
      <c r="J473" s="3"/>
      <c r="K473" s="3"/>
      <c r="L473" s="3"/>
      <c r="M473" s="3"/>
      <c r="N473" s="3"/>
      <c r="O473" s="3"/>
      <c r="P473" s="3"/>
      <c r="Q473" s="3"/>
      <c r="R473" s="3"/>
      <c r="S473" s="3"/>
      <c r="T473" s="3"/>
      <c r="U473" s="3"/>
      <c r="V473" s="3"/>
      <c r="W473" s="3"/>
      <c r="X473" s="3"/>
      <c r="Y473" s="3"/>
    </row>
    <row r="474" spans="1:25" hidden="1">
      <c r="A474" s="5"/>
      <c r="B474" s="3"/>
      <c r="C474" s="3"/>
      <c r="D474" s="3"/>
      <c r="E474" s="3"/>
      <c r="F474" s="3"/>
      <c r="G474" s="3"/>
      <c r="H474" s="3"/>
      <c r="I474" s="3"/>
      <c r="J474" s="3"/>
      <c r="K474" s="3"/>
      <c r="L474" s="3"/>
      <c r="M474" s="3"/>
      <c r="N474" s="3"/>
      <c r="O474" s="3"/>
      <c r="P474" s="3"/>
      <c r="Q474" s="3"/>
      <c r="R474" s="3"/>
      <c r="S474" s="3"/>
      <c r="T474" s="3"/>
      <c r="U474" s="3"/>
      <c r="V474" s="3"/>
      <c r="W474" s="3"/>
      <c r="X474" s="3"/>
      <c r="Y474" s="3"/>
    </row>
    <row r="475" spans="1:25" hidden="1">
      <c r="A475" s="5"/>
      <c r="B475" s="3"/>
      <c r="C475" s="3"/>
      <c r="D475" s="3"/>
      <c r="E475" s="3"/>
      <c r="F475" s="3"/>
      <c r="G475" s="3"/>
      <c r="H475" s="3"/>
      <c r="I475" s="3"/>
      <c r="J475" s="3"/>
      <c r="K475" s="3"/>
      <c r="L475" s="3"/>
      <c r="M475" s="3"/>
      <c r="N475" s="3"/>
      <c r="O475" s="3"/>
      <c r="P475" s="3"/>
      <c r="Q475" s="3"/>
      <c r="R475" s="3"/>
      <c r="S475" s="3"/>
      <c r="T475" s="3"/>
      <c r="U475" s="3"/>
      <c r="V475" s="3"/>
      <c r="W475" s="3"/>
      <c r="X475" s="3"/>
      <c r="Y475" s="3"/>
    </row>
    <row r="476" spans="1:25" hidden="1">
      <c r="A476" s="5"/>
      <c r="B476" s="3"/>
      <c r="C476" s="3"/>
      <c r="D476" s="3"/>
      <c r="E476" s="3"/>
      <c r="F476" s="3"/>
      <c r="G476" s="3"/>
      <c r="H476" s="3"/>
      <c r="I476" s="3"/>
      <c r="J476" s="3"/>
      <c r="K476" s="3"/>
      <c r="L476" s="3"/>
      <c r="M476" s="3"/>
      <c r="N476" s="3"/>
      <c r="O476" s="3"/>
      <c r="P476" s="3"/>
      <c r="Q476" s="3"/>
      <c r="R476" s="3"/>
      <c r="S476" s="3"/>
      <c r="T476" s="3"/>
      <c r="U476" s="3"/>
      <c r="V476" s="3"/>
      <c r="W476" s="3"/>
      <c r="X476" s="3"/>
      <c r="Y476" s="3"/>
    </row>
    <row r="477" spans="1:25" hidden="1">
      <c r="A477" s="5"/>
      <c r="B477" s="3"/>
      <c r="C477" s="3"/>
      <c r="D477" s="3"/>
      <c r="E477" s="3"/>
      <c r="F477" s="3"/>
      <c r="G477" s="3"/>
      <c r="H477" s="3"/>
      <c r="I477" s="3"/>
      <c r="J477" s="3"/>
      <c r="K477" s="3"/>
      <c r="L477" s="3"/>
      <c r="M477" s="3"/>
      <c r="N477" s="3"/>
      <c r="O477" s="3"/>
      <c r="P477" s="3"/>
      <c r="Q477" s="3"/>
      <c r="R477" s="3"/>
      <c r="S477" s="3"/>
      <c r="T477" s="3"/>
      <c r="U477" s="3"/>
      <c r="V477" s="3"/>
      <c r="W477" s="3"/>
      <c r="X477" s="3"/>
      <c r="Y477" s="3"/>
    </row>
    <row r="478" spans="1:25" hidden="1">
      <c r="A478" s="5"/>
      <c r="B478" s="3"/>
      <c r="C478" s="3"/>
      <c r="D478" s="3"/>
      <c r="E478" s="3"/>
      <c r="F478" s="3"/>
      <c r="G478" s="3"/>
      <c r="H478" s="3"/>
      <c r="I478" s="3"/>
      <c r="J478" s="3"/>
      <c r="K478" s="3"/>
      <c r="L478" s="3"/>
      <c r="M478" s="3"/>
      <c r="N478" s="3"/>
      <c r="O478" s="3"/>
      <c r="P478" s="3"/>
      <c r="Q478" s="3"/>
      <c r="R478" s="3"/>
      <c r="S478" s="3"/>
      <c r="T478" s="3"/>
      <c r="U478" s="3"/>
      <c r="V478" s="3"/>
      <c r="W478" s="3"/>
      <c r="X478" s="3"/>
      <c r="Y478" s="3"/>
    </row>
    <row r="479" spans="1:25" hidden="1">
      <c r="A479" s="5"/>
      <c r="B479" s="3"/>
      <c r="C479" s="3"/>
      <c r="D479" s="3"/>
      <c r="E479" s="3"/>
      <c r="F479" s="3"/>
      <c r="G479" s="3"/>
      <c r="H479" s="3"/>
      <c r="I479" s="3"/>
      <c r="J479" s="3"/>
      <c r="K479" s="3"/>
      <c r="L479" s="3"/>
      <c r="M479" s="3"/>
      <c r="N479" s="3"/>
      <c r="O479" s="3"/>
      <c r="P479" s="3"/>
      <c r="Q479" s="3"/>
      <c r="R479" s="3"/>
      <c r="S479" s="3"/>
      <c r="T479" s="3"/>
      <c r="U479" s="3"/>
      <c r="V479" s="3"/>
      <c r="W479" s="3"/>
      <c r="X479" s="3"/>
      <c r="Y479" s="3"/>
    </row>
    <row r="480" spans="1:25" hidden="1">
      <c r="A480" s="5"/>
      <c r="B480" s="3"/>
      <c r="C480" s="3"/>
      <c r="D480" s="3"/>
      <c r="E480" s="3"/>
      <c r="F480" s="3"/>
      <c r="G480" s="3"/>
      <c r="H480" s="3"/>
      <c r="I480" s="3"/>
      <c r="J480" s="3"/>
      <c r="K480" s="3"/>
      <c r="L480" s="3"/>
      <c r="M480" s="3"/>
      <c r="N480" s="3"/>
      <c r="O480" s="3"/>
      <c r="P480" s="3"/>
      <c r="Q480" s="3"/>
      <c r="R480" s="3"/>
      <c r="S480" s="3"/>
      <c r="T480" s="3"/>
      <c r="U480" s="3"/>
      <c r="V480" s="3"/>
      <c r="W480" s="3"/>
      <c r="X480" s="3"/>
      <c r="Y480" s="3"/>
    </row>
    <row r="481" spans="1:25" hidden="1">
      <c r="A481" s="5"/>
      <c r="B481" s="3"/>
      <c r="C481" s="3"/>
      <c r="D481" s="3"/>
      <c r="E481" s="3"/>
      <c r="F481" s="3"/>
      <c r="G481" s="3"/>
      <c r="H481" s="3"/>
      <c r="I481" s="3"/>
      <c r="J481" s="3"/>
      <c r="K481" s="3"/>
      <c r="L481" s="3"/>
      <c r="M481" s="3"/>
      <c r="N481" s="3"/>
      <c r="O481" s="3"/>
      <c r="P481" s="3"/>
      <c r="Q481" s="3"/>
      <c r="R481" s="3"/>
      <c r="S481" s="3"/>
      <c r="T481" s="3"/>
      <c r="U481" s="3"/>
      <c r="V481" s="3"/>
      <c r="W481" s="3"/>
      <c r="X481" s="3"/>
      <c r="Y481" s="3"/>
    </row>
    <row r="482" spans="1:25" hidden="1">
      <c r="A482" s="5"/>
      <c r="B482" s="3"/>
      <c r="C482" s="3"/>
      <c r="D482" s="3"/>
      <c r="E482" s="3"/>
      <c r="F482" s="3"/>
      <c r="G482" s="3"/>
      <c r="H482" s="3"/>
      <c r="I482" s="3"/>
      <c r="J482" s="3"/>
      <c r="K482" s="3"/>
      <c r="L482" s="3"/>
      <c r="M482" s="3"/>
      <c r="N482" s="3"/>
      <c r="O482" s="3"/>
      <c r="P482" s="3"/>
      <c r="Q482" s="3"/>
      <c r="R482" s="3"/>
      <c r="S482" s="3"/>
      <c r="T482" s="3"/>
      <c r="U482" s="3"/>
      <c r="V482" s="3"/>
      <c r="W482" s="3"/>
      <c r="X482" s="3"/>
      <c r="Y482" s="3"/>
    </row>
    <row r="483" spans="1:25" hidden="1">
      <c r="A483" s="5"/>
      <c r="B483" s="3"/>
      <c r="C483" s="3"/>
      <c r="D483" s="3"/>
      <c r="E483" s="3"/>
      <c r="F483" s="3"/>
      <c r="G483" s="3"/>
      <c r="H483" s="3"/>
      <c r="I483" s="3"/>
      <c r="J483" s="3"/>
      <c r="K483" s="3"/>
      <c r="L483" s="3"/>
      <c r="M483" s="3"/>
      <c r="N483" s="3"/>
      <c r="O483" s="3"/>
      <c r="P483" s="3"/>
      <c r="Q483" s="3"/>
      <c r="R483" s="3"/>
      <c r="S483" s="3"/>
      <c r="T483" s="3"/>
      <c r="U483" s="3"/>
      <c r="V483" s="3"/>
      <c r="W483" s="3"/>
      <c r="X483" s="3"/>
      <c r="Y483" s="3"/>
    </row>
    <row r="484" spans="1:25" hidden="1">
      <c r="A484" s="5"/>
      <c r="B484" s="3"/>
      <c r="C484" s="3"/>
      <c r="D484" s="3"/>
      <c r="E484" s="3"/>
      <c r="F484" s="3"/>
      <c r="G484" s="3"/>
      <c r="H484" s="3"/>
      <c r="I484" s="3"/>
      <c r="J484" s="3"/>
      <c r="K484" s="3"/>
      <c r="L484" s="3"/>
      <c r="M484" s="3"/>
      <c r="N484" s="3"/>
      <c r="O484" s="3"/>
      <c r="P484" s="3"/>
      <c r="Q484" s="3"/>
      <c r="R484" s="3"/>
      <c r="S484" s="3"/>
      <c r="T484" s="3"/>
      <c r="U484" s="3"/>
      <c r="V484" s="3"/>
      <c r="W484" s="3"/>
      <c r="X484" s="3"/>
      <c r="Y484" s="3"/>
    </row>
    <row r="485" spans="1:25" hidden="1">
      <c r="A485" s="5"/>
      <c r="B485" s="3"/>
      <c r="C485" s="3"/>
      <c r="D485" s="3"/>
      <c r="E485" s="3"/>
      <c r="F485" s="3"/>
      <c r="G485" s="3"/>
      <c r="H485" s="3"/>
      <c r="I485" s="3"/>
      <c r="J485" s="3"/>
      <c r="K485" s="3"/>
      <c r="L485" s="3"/>
      <c r="M485" s="3"/>
      <c r="N485" s="3"/>
      <c r="O485" s="3"/>
      <c r="P485" s="3"/>
      <c r="Q485" s="3"/>
      <c r="R485" s="3"/>
      <c r="S485" s="3"/>
      <c r="T485" s="3"/>
      <c r="U485" s="3"/>
      <c r="V485" s="3"/>
      <c r="W485" s="3"/>
      <c r="X485" s="3"/>
      <c r="Y485" s="3"/>
    </row>
    <row r="486" spans="1:25" hidden="1">
      <c r="A486" s="5"/>
      <c r="B486" s="3"/>
      <c r="C486" s="3"/>
      <c r="D486" s="3"/>
      <c r="E486" s="3"/>
      <c r="F486" s="3"/>
      <c r="G486" s="3"/>
      <c r="H486" s="3"/>
      <c r="I486" s="3"/>
      <c r="J486" s="3"/>
      <c r="K486" s="3"/>
      <c r="L486" s="3"/>
      <c r="M486" s="3"/>
      <c r="N486" s="3"/>
      <c r="O486" s="3"/>
      <c r="P486" s="3"/>
      <c r="Q486" s="3"/>
      <c r="R486" s="3"/>
      <c r="S486" s="3"/>
      <c r="T486" s="3"/>
      <c r="U486" s="3"/>
      <c r="V486" s="3"/>
      <c r="W486" s="3"/>
      <c r="X486" s="3"/>
      <c r="Y486" s="3"/>
    </row>
    <row r="487" spans="1:25" hidden="1">
      <c r="A487" s="5"/>
      <c r="B487" s="3"/>
      <c r="C487" s="3"/>
      <c r="D487" s="3"/>
      <c r="E487" s="3"/>
      <c r="F487" s="3"/>
      <c r="G487" s="3"/>
      <c r="H487" s="3"/>
      <c r="I487" s="3"/>
      <c r="J487" s="3"/>
      <c r="K487" s="3"/>
      <c r="L487" s="3"/>
      <c r="M487" s="3"/>
      <c r="N487" s="3"/>
      <c r="O487" s="3"/>
      <c r="P487" s="3"/>
      <c r="Q487" s="3"/>
      <c r="R487" s="3"/>
      <c r="S487" s="3"/>
      <c r="T487" s="3"/>
      <c r="U487" s="3"/>
      <c r="V487" s="3"/>
      <c r="W487" s="3"/>
      <c r="X487" s="3"/>
      <c r="Y487" s="3"/>
    </row>
    <row r="488" spans="1:25" hidden="1">
      <c r="A488" s="5"/>
      <c r="B488" s="3"/>
      <c r="C488" s="3"/>
      <c r="D488" s="3"/>
      <c r="E488" s="3"/>
      <c r="F488" s="3"/>
      <c r="G488" s="3"/>
      <c r="H488" s="3"/>
      <c r="I488" s="3"/>
      <c r="J488" s="3"/>
      <c r="K488" s="3"/>
      <c r="L488" s="3"/>
      <c r="M488" s="3"/>
      <c r="N488" s="3"/>
      <c r="O488" s="3"/>
      <c r="P488" s="3"/>
      <c r="Q488" s="3"/>
      <c r="R488" s="3"/>
      <c r="S488" s="3"/>
      <c r="T488" s="3"/>
      <c r="U488" s="3"/>
      <c r="V488" s="3"/>
      <c r="W488" s="3"/>
      <c r="X488" s="3"/>
      <c r="Y488" s="3"/>
    </row>
    <row r="489" spans="1:25" hidden="1">
      <c r="A489" s="5"/>
      <c r="B489" s="3"/>
      <c r="C489" s="3"/>
      <c r="D489" s="3"/>
      <c r="E489" s="3"/>
      <c r="F489" s="3"/>
      <c r="G489" s="3"/>
      <c r="H489" s="3"/>
      <c r="I489" s="3"/>
      <c r="J489" s="3"/>
      <c r="K489" s="3"/>
      <c r="L489" s="3"/>
      <c r="M489" s="3"/>
      <c r="N489" s="3"/>
      <c r="O489" s="3"/>
      <c r="P489" s="3"/>
      <c r="Q489" s="3"/>
      <c r="R489" s="3"/>
      <c r="S489" s="3"/>
      <c r="T489" s="3"/>
      <c r="U489" s="3"/>
      <c r="V489" s="3"/>
      <c r="W489" s="3"/>
      <c r="X489" s="3"/>
      <c r="Y489" s="3"/>
    </row>
    <row r="490" spans="1:25" hidden="1">
      <c r="A490" s="5"/>
      <c r="B490" s="3"/>
      <c r="C490" s="3"/>
      <c r="D490" s="3"/>
      <c r="E490" s="3"/>
      <c r="F490" s="3"/>
      <c r="G490" s="3"/>
      <c r="H490" s="3"/>
      <c r="I490" s="3"/>
      <c r="J490" s="3"/>
      <c r="K490" s="3"/>
      <c r="L490" s="3"/>
      <c r="M490" s="3"/>
      <c r="N490" s="3"/>
      <c r="O490" s="3"/>
      <c r="P490" s="3"/>
      <c r="Q490" s="3"/>
      <c r="R490" s="3"/>
      <c r="S490" s="3"/>
      <c r="T490" s="3"/>
      <c r="U490" s="3"/>
      <c r="V490" s="3"/>
      <c r="W490" s="3"/>
      <c r="X490" s="3"/>
      <c r="Y490" s="3"/>
    </row>
    <row r="491" spans="1:25" hidden="1">
      <c r="A491" s="5"/>
      <c r="B491" s="3"/>
      <c r="C491" s="3"/>
      <c r="D491" s="3"/>
      <c r="E491" s="3"/>
      <c r="F491" s="3"/>
      <c r="G491" s="3"/>
      <c r="H491" s="3"/>
      <c r="I491" s="3"/>
      <c r="J491" s="3"/>
      <c r="K491" s="3"/>
      <c r="L491" s="3"/>
      <c r="M491" s="3"/>
      <c r="N491" s="3"/>
      <c r="O491" s="3"/>
      <c r="P491" s="3"/>
      <c r="Q491" s="3"/>
      <c r="R491" s="3"/>
      <c r="S491" s="3"/>
      <c r="T491" s="3"/>
      <c r="U491" s="3"/>
      <c r="V491" s="3"/>
      <c r="W491" s="3"/>
      <c r="X491" s="3"/>
      <c r="Y491" s="3"/>
    </row>
    <row r="492" spans="1:25" hidden="1">
      <c r="A492" s="5"/>
      <c r="B492" s="3"/>
      <c r="C492" s="3"/>
      <c r="D492" s="3"/>
      <c r="E492" s="3"/>
      <c r="F492" s="3"/>
      <c r="G492" s="3"/>
      <c r="H492" s="3"/>
      <c r="I492" s="3"/>
      <c r="J492" s="3"/>
      <c r="K492" s="3"/>
      <c r="L492" s="3"/>
      <c r="M492" s="3"/>
      <c r="N492" s="3"/>
      <c r="O492" s="3"/>
      <c r="P492" s="3"/>
      <c r="Q492" s="3"/>
      <c r="R492" s="3"/>
      <c r="S492" s="3"/>
      <c r="T492" s="3"/>
      <c r="U492" s="3"/>
      <c r="V492" s="3"/>
      <c r="W492" s="3"/>
      <c r="X492" s="3"/>
      <c r="Y492" s="3"/>
    </row>
    <row r="493" spans="1:25" hidden="1">
      <c r="A493" s="5"/>
      <c r="B493" s="3"/>
      <c r="C493" s="3"/>
      <c r="D493" s="3"/>
      <c r="E493" s="3"/>
      <c r="F493" s="3"/>
      <c r="G493" s="3"/>
      <c r="H493" s="3"/>
      <c r="I493" s="3"/>
      <c r="J493" s="3"/>
      <c r="K493" s="3"/>
      <c r="L493" s="3"/>
      <c r="M493" s="3"/>
      <c r="N493" s="3"/>
      <c r="O493" s="3"/>
      <c r="P493" s="3"/>
      <c r="Q493" s="3"/>
      <c r="R493" s="3"/>
      <c r="S493" s="3"/>
      <c r="T493" s="3"/>
      <c r="U493" s="3"/>
      <c r="V493" s="3"/>
      <c r="W493" s="3"/>
      <c r="X493" s="3"/>
      <c r="Y493" s="3"/>
    </row>
    <row r="494" spans="1:25" hidden="1">
      <c r="A494" s="5"/>
      <c r="B494" s="3"/>
      <c r="C494" s="3"/>
      <c r="D494" s="3"/>
      <c r="E494" s="3"/>
      <c r="F494" s="3"/>
      <c r="G494" s="3"/>
      <c r="H494" s="3"/>
      <c r="I494" s="3"/>
      <c r="J494" s="3"/>
      <c r="K494" s="3"/>
      <c r="L494" s="3"/>
      <c r="M494" s="3"/>
      <c r="N494" s="3"/>
      <c r="O494" s="3"/>
      <c r="P494" s="3"/>
      <c r="Q494" s="3"/>
      <c r="R494" s="3"/>
      <c r="S494" s="3"/>
      <c r="T494" s="3"/>
      <c r="U494" s="3"/>
      <c r="V494" s="3"/>
      <c r="W494" s="3"/>
      <c r="X494" s="3"/>
      <c r="Y494" s="3"/>
    </row>
    <row r="495" spans="1:25" hidden="1">
      <c r="A495" s="5"/>
      <c r="B495" s="3"/>
      <c r="C495" s="3"/>
      <c r="D495" s="3"/>
      <c r="E495" s="3"/>
      <c r="F495" s="3"/>
      <c r="G495" s="3"/>
      <c r="H495" s="3"/>
      <c r="I495" s="3"/>
      <c r="J495" s="3"/>
      <c r="K495" s="3"/>
      <c r="L495" s="3"/>
      <c r="M495" s="3"/>
      <c r="N495" s="3"/>
      <c r="O495" s="3"/>
      <c r="P495" s="3"/>
      <c r="Q495" s="3"/>
      <c r="R495" s="3"/>
      <c r="S495" s="3"/>
      <c r="T495" s="3"/>
      <c r="U495" s="3"/>
      <c r="V495" s="3"/>
      <c r="W495" s="3"/>
      <c r="X495" s="3"/>
      <c r="Y495" s="3"/>
    </row>
    <row r="496" spans="1:25" hidden="1">
      <c r="A496" s="5"/>
      <c r="B496" s="3"/>
      <c r="C496" s="3"/>
      <c r="D496" s="3"/>
      <c r="E496" s="3"/>
      <c r="F496" s="3"/>
      <c r="G496" s="3"/>
      <c r="H496" s="3"/>
      <c r="I496" s="3"/>
      <c r="J496" s="3"/>
      <c r="K496" s="3"/>
      <c r="L496" s="3"/>
      <c r="M496" s="3"/>
      <c r="N496" s="3"/>
      <c r="O496" s="3"/>
      <c r="P496" s="3"/>
      <c r="Q496" s="3"/>
      <c r="R496" s="3"/>
      <c r="S496" s="3"/>
      <c r="T496" s="3"/>
      <c r="U496" s="3"/>
      <c r="V496" s="3"/>
      <c r="W496" s="3"/>
      <c r="X496" s="3"/>
      <c r="Y496" s="3"/>
    </row>
    <row r="497" spans="1:25" hidden="1">
      <c r="A497" s="5"/>
      <c r="B497" s="3"/>
      <c r="C497" s="3"/>
      <c r="D497" s="3"/>
      <c r="E497" s="3"/>
      <c r="F497" s="3"/>
      <c r="G497" s="3"/>
      <c r="H497" s="3"/>
      <c r="I497" s="3"/>
      <c r="J497" s="3"/>
      <c r="K497" s="3"/>
      <c r="L497" s="3"/>
      <c r="M497" s="3"/>
      <c r="N497" s="3"/>
      <c r="O497" s="3"/>
      <c r="P497" s="3"/>
      <c r="Q497" s="3"/>
      <c r="R497" s="3"/>
      <c r="S497" s="3"/>
      <c r="T497" s="3"/>
      <c r="U497" s="3"/>
      <c r="V497" s="3"/>
      <c r="W497" s="3"/>
      <c r="X497" s="3"/>
      <c r="Y497" s="3"/>
    </row>
    <row r="498" spans="1:25" hidden="1">
      <c r="A498" s="5"/>
      <c r="B498" s="3"/>
      <c r="C498" s="3"/>
      <c r="D498" s="3"/>
      <c r="E498" s="3"/>
      <c r="F498" s="3"/>
      <c r="G498" s="3"/>
      <c r="H498" s="3"/>
      <c r="I498" s="3"/>
      <c r="J498" s="3"/>
      <c r="K498" s="3"/>
      <c r="L498" s="3"/>
      <c r="M498" s="3"/>
      <c r="N498" s="3"/>
      <c r="O498" s="3"/>
      <c r="P498" s="3"/>
      <c r="Q498" s="3"/>
      <c r="R498" s="3"/>
      <c r="S498" s="3"/>
      <c r="T498" s="3"/>
      <c r="U498" s="3"/>
      <c r="V498" s="3"/>
      <c r="W498" s="3"/>
      <c r="X498" s="3"/>
      <c r="Y498" s="3"/>
    </row>
    <row r="499" spans="1:25" hidden="1">
      <c r="A499" s="5"/>
      <c r="B499" s="3"/>
      <c r="C499" s="3"/>
      <c r="D499" s="3"/>
      <c r="E499" s="3"/>
      <c r="F499" s="3"/>
      <c r="G499" s="3"/>
      <c r="H499" s="3"/>
      <c r="I499" s="3"/>
      <c r="J499" s="3"/>
      <c r="K499" s="3"/>
      <c r="L499" s="3"/>
      <c r="M499" s="3"/>
      <c r="N499" s="3"/>
      <c r="O499" s="3"/>
      <c r="P499" s="3"/>
      <c r="Q499" s="3"/>
      <c r="R499" s="3"/>
      <c r="S499" s="3"/>
      <c r="T499" s="3"/>
      <c r="U499" s="3"/>
      <c r="V499" s="3"/>
      <c r="W499" s="3"/>
      <c r="X499" s="3"/>
      <c r="Y499" s="3"/>
    </row>
    <row r="500" spans="1:25" hidden="1">
      <c r="A500" s="5"/>
      <c r="B500" s="3"/>
      <c r="C500" s="3"/>
      <c r="D500" s="3"/>
      <c r="E500" s="3"/>
      <c r="F500" s="3"/>
      <c r="G500" s="3"/>
      <c r="H500" s="3"/>
      <c r="I500" s="3"/>
      <c r="J500" s="3"/>
      <c r="K500" s="3"/>
      <c r="L500" s="3"/>
      <c r="M500" s="3"/>
      <c r="N500" s="3"/>
      <c r="O500" s="3"/>
      <c r="P500" s="3"/>
      <c r="Q500" s="3"/>
      <c r="R500" s="3"/>
      <c r="S500" s="3"/>
      <c r="T500" s="3"/>
      <c r="U500" s="3"/>
      <c r="V500" s="3"/>
      <c r="W500" s="3"/>
      <c r="X500" s="3"/>
      <c r="Y500" s="3"/>
    </row>
    <row r="501" spans="1:25" hidden="1">
      <c r="A501" s="5"/>
      <c r="B501" s="3"/>
      <c r="C501" s="3"/>
      <c r="D501" s="3"/>
      <c r="E501" s="3"/>
      <c r="F501" s="3"/>
      <c r="G501" s="3"/>
      <c r="H501" s="3"/>
      <c r="I501" s="3"/>
      <c r="J501" s="3"/>
      <c r="K501" s="3"/>
      <c r="L501" s="3"/>
      <c r="M501" s="3"/>
      <c r="N501" s="3"/>
      <c r="O501" s="3"/>
      <c r="P501" s="3"/>
      <c r="Q501" s="3"/>
      <c r="R501" s="3"/>
      <c r="S501" s="3"/>
      <c r="T501" s="3"/>
      <c r="U501" s="3"/>
      <c r="V501" s="3"/>
      <c r="W501" s="3"/>
      <c r="X501" s="3"/>
      <c r="Y501" s="3"/>
    </row>
    <row r="502" spans="1:25" hidden="1">
      <c r="A502" s="5"/>
      <c r="B502" s="3"/>
      <c r="C502" s="3"/>
      <c r="D502" s="3"/>
      <c r="E502" s="3"/>
      <c r="F502" s="3"/>
      <c r="G502" s="3"/>
      <c r="H502" s="3"/>
      <c r="I502" s="3"/>
      <c r="J502" s="3"/>
      <c r="K502" s="3"/>
      <c r="L502" s="3"/>
      <c r="M502" s="3"/>
      <c r="N502" s="3"/>
      <c r="O502" s="3"/>
      <c r="P502" s="3"/>
      <c r="Q502" s="3"/>
      <c r="R502" s="3"/>
      <c r="S502" s="3"/>
      <c r="T502" s="3"/>
      <c r="U502" s="3"/>
      <c r="V502" s="3"/>
      <c r="W502" s="3"/>
      <c r="X502" s="3"/>
      <c r="Y502" s="3"/>
    </row>
    <row r="503" spans="1:25" hidden="1">
      <c r="A503" s="5"/>
      <c r="B503" s="3"/>
      <c r="C503" s="3"/>
      <c r="D503" s="3"/>
      <c r="E503" s="3"/>
      <c r="F503" s="3"/>
      <c r="G503" s="3"/>
      <c r="H503" s="3"/>
      <c r="I503" s="3"/>
      <c r="J503" s="3"/>
      <c r="K503" s="3"/>
      <c r="L503" s="3"/>
      <c r="M503" s="3"/>
      <c r="N503" s="3"/>
      <c r="O503" s="3"/>
      <c r="P503" s="3"/>
      <c r="Q503" s="3"/>
      <c r="R503" s="3"/>
      <c r="S503" s="3"/>
      <c r="T503" s="3"/>
      <c r="U503" s="3"/>
      <c r="V503" s="3"/>
      <c r="W503" s="3"/>
      <c r="X503" s="3"/>
      <c r="Y503" s="3"/>
    </row>
    <row r="504" spans="1:25" hidden="1">
      <c r="A504" s="5"/>
      <c r="B504" s="3"/>
      <c r="C504" s="3"/>
      <c r="D504" s="3"/>
      <c r="E504" s="3"/>
      <c r="F504" s="3"/>
      <c r="G504" s="3"/>
      <c r="H504" s="3"/>
      <c r="I504" s="3"/>
      <c r="J504" s="3"/>
      <c r="K504" s="3"/>
      <c r="L504" s="3"/>
      <c r="M504" s="3"/>
      <c r="N504" s="3"/>
      <c r="O504" s="3"/>
      <c r="P504" s="3"/>
      <c r="Q504" s="3"/>
      <c r="R504" s="3"/>
      <c r="S504" s="3"/>
      <c r="T504" s="3"/>
      <c r="U504" s="3"/>
      <c r="V504" s="3"/>
      <c r="W504" s="3"/>
      <c r="X504" s="3"/>
      <c r="Y504" s="3"/>
    </row>
    <row r="505" spans="1:25" hidden="1">
      <c r="A505" s="5"/>
      <c r="B505" s="3"/>
      <c r="C505" s="3"/>
      <c r="D505" s="3"/>
      <c r="E505" s="3"/>
      <c r="F505" s="3"/>
      <c r="G505" s="3"/>
      <c r="H505" s="3"/>
      <c r="I505" s="3"/>
      <c r="J505" s="3"/>
      <c r="K505" s="3"/>
      <c r="L505" s="3"/>
      <c r="M505" s="3"/>
      <c r="N505" s="3"/>
      <c r="O505" s="3"/>
      <c r="P505" s="3"/>
      <c r="Q505" s="3"/>
      <c r="R505" s="3"/>
      <c r="S505" s="3"/>
      <c r="T505" s="3"/>
      <c r="U505" s="3"/>
      <c r="V505" s="3"/>
      <c r="W505" s="3"/>
      <c r="X505" s="3"/>
      <c r="Y505" s="3"/>
    </row>
    <row r="506" spans="1:25" hidden="1">
      <c r="A506" s="5"/>
      <c r="B506" s="3"/>
      <c r="C506" s="3"/>
      <c r="D506" s="3"/>
      <c r="E506" s="3"/>
      <c r="F506" s="3"/>
      <c r="G506" s="3"/>
      <c r="H506" s="3"/>
      <c r="I506" s="3"/>
      <c r="J506" s="3"/>
      <c r="K506" s="3"/>
      <c r="L506" s="3"/>
      <c r="M506" s="3"/>
      <c r="N506" s="3"/>
      <c r="O506" s="3"/>
      <c r="P506" s="3"/>
      <c r="Q506" s="3"/>
      <c r="R506" s="3"/>
      <c r="S506" s="3"/>
      <c r="T506" s="3"/>
      <c r="U506" s="3"/>
      <c r="V506" s="3"/>
      <c r="W506" s="3"/>
      <c r="X506" s="3"/>
      <c r="Y506" s="3"/>
    </row>
    <row r="507" spans="1:25" hidden="1">
      <c r="A507" s="5"/>
      <c r="B507" s="3"/>
      <c r="C507" s="3"/>
      <c r="D507" s="3"/>
      <c r="E507" s="3"/>
      <c r="F507" s="3"/>
      <c r="G507" s="3"/>
      <c r="H507" s="3"/>
      <c r="I507" s="3"/>
      <c r="J507" s="3"/>
      <c r="K507" s="3"/>
      <c r="L507" s="3"/>
      <c r="M507" s="3"/>
      <c r="N507" s="3"/>
      <c r="O507" s="3"/>
      <c r="P507" s="3"/>
      <c r="Q507" s="3"/>
      <c r="R507" s="3"/>
      <c r="S507" s="3"/>
      <c r="T507" s="3"/>
      <c r="U507" s="3"/>
      <c r="V507" s="3"/>
      <c r="W507" s="3"/>
      <c r="X507" s="3"/>
      <c r="Y507" s="3"/>
    </row>
    <row r="508" spans="1:25" hidden="1">
      <c r="A508" s="5"/>
      <c r="B508" s="3"/>
      <c r="C508" s="3"/>
      <c r="D508" s="3"/>
      <c r="E508" s="3"/>
      <c r="F508" s="3"/>
      <c r="G508" s="3"/>
      <c r="H508" s="3"/>
      <c r="I508" s="3"/>
      <c r="J508" s="3"/>
      <c r="K508" s="3"/>
      <c r="L508" s="3"/>
      <c r="M508" s="3"/>
      <c r="N508" s="3"/>
      <c r="O508" s="3"/>
      <c r="P508" s="3"/>
      <c r="Q508" s="3"/>
      <c r="R508" s="3"/>
      <c r="S508" s="3"/>
      <c r="T508" s="3"/>
      <c r="U508" s="3"/>
      <c r="V508" s="3"/>
      <c r="W508" s="3"/>
      <c r="X508" s="3"/>
      <c r="Y508" s="3"/>
    </row>
    <row r="509" spans="1:25" hidden="1">
      <c r="A509" s="5"/>
      <c r="B509" s="3"/>
      <c r="C509" s="3"/>
      <c r="D509" s="3"/>
      <c r="E509" s="3"/>
      <c r="F509" s="3"/>
      <c r="G509" s="3"/>
      <c r="H509" s="3"/>
      <c r="I509" s="3"/>
      <c r="J509" s="3"/>
      <c r="K509" s="3"/>
      <c r="L509" s="3"/>
      <c r="M509" s="3"/>
      <c r="N509" s="3"/>
      <c r="O509" s="3"/>
      <c r="P509" s="3"/>
      <c r="Q509" s="3"/>
      <c r="R509" s="3"/>
      <c r="S509" s="3"/>
      <c r="T509" s="3"/>
      <c r="U509" s="3"/>
      <c r="V509" s="3"/>
      <c r="W509" s="3"/>
      <c r="X509" s="3"/>
      <c r="Y509" s="3"/>
    </row>
    <row r="510" spans="1:25" hidden="1">
      <c r="A510" s="5"/>
      <c r="B510" s="3"/>
      <c r="C510" s="3"/>
      <c r="D510" s="3"/>
      <c r="E510" s="3"/>
      <c r="F510" s="3"/>
      <c r="G510" s="3"/>
      <c r="H510" s="3"/>
      <c r="I510" s="3"/>
      <c r="J510" s="3"/>
      <c r="K510" s="3"/>
      <c r="L510" s="3"/>
      <c r="M510" s="3"/>
      <c r="N510" s="3"/>
      <c r="O510" s="3"/>
      <c r="P510" s="3"/>
      <c r="Q510" s="3"/>
      <c r="R510" s="3"/>
      <c r="S510" s="3"/>
      <c r="T510" s="3"/>
      <c r="U510" s="3"/>
      <c r="V510" s="3"/>
      <c r="W510" s="3"/>
      <c r="X510" s="3"/>
      <c r="Y510" s="3"/>
    </row>
    <row r="511" spans="1:25" hidden="1">
      <c r="A511" s="5"/>
      <c r="B511" s="3"/>
      <c r="C511" s="3"/>
      <c r="D511" s="3"/>
      <c r="E511" s="3"/>
      <c r="F511" s="3"/>
      <c r="G511" s="3"/>
      <c r="H511" s="3"/>
      <c r="I511" s="3"/>
      <c r="J511" s="3"/>
      <c r="K511" s="3"/>
      <c r="L511" s="3"/>
      <c r="M511" s="3"/>
      <c r="N511" s="3"/>
      <c r="O511" s="3"/>
      <c r="P511" s="3"/>
      <c r="Q511" s="3"/>
      <c r="R511" s="3"/>
      <c r="S511" s="3"/>
      <c r="T511" s="3"/>
      <c r="U511" s="3"/>
      <c r="V511" s="3"/>
      <c r="W511" s="3"/>
      <c r="X511" s="3"/>
      <c r="Y511" s="3"/>
    </row>
    <row r="512" spans="1:25" hidden="1">
      <c r="A512" s="5"/>
      <c r="B512" s="3"/>
      <c r="C512" s="3"/>
      <c r="D512" s="3"/>
      <c r="E512" s="3"/>
      <c r="F512" s="3"/>
      <c r="G512" s="3"/>
      <c r="H512" s="3"/>
      <c r="I512" s="3"/>
      <c r="J512" s="3"/>
      <c r="K512" s="3"/>
      <c r="L512" s="3"/>
      <c r="M512" s="3"/>
      <c r="N512" s="3"/>
      <c r="O512" s="3"/>
      <c r="P512" s="3"/>
      <c r="Q512" s="3"/>
      <c r="R512" s="3"/>
      <c r="S512" s="3"/>
      <c r="T512" s="3"/>
      <c r="U512" s="3"/>
      <c r="V512" s="3"/>
      <c r="W512" s="3"/>
      <c r="X512" s="3"/>
      <c r="Y512" s="3"/>
    </row>
    <row r="513" spans="1:25" hidden="1">
      <c r="A513" s="5"/>
      <c r="B513" s="3"/>
      <c r="C513" s="3"/>
      <c r="D513" s="3"/>
      <c r="E513" s="3"/>
      <c r="F513" s="3"/>
      <c r="G513" s="3"/>
      <c r="H513" s="3"/>
      <c r="I513" s="3"/>
      <c r="J513" s="3"/>
      <c r="K513" s="3"/>
      <c r="L513" s="3"/>
      <c r="M513" s="3"/>
      <c r="N513" s="3"/>
      <c r="O513" s="3"/>
      <c r="P513" s="3"/>
      <c r="Q513" s="3"/>
      <c r="R513" s="3"/>
      <c r="S513" s="3"/>
      <c r="T513" s="3"/>
      <c r="U513" s="3"/>
      <c r="V513" s="3"/>
      <c r="W513" s="3"/>
      <c r="X513" s="3"/>
      <c r="Y513" s="3"/>
    </row>
    <row r="514" spans="1:25" hidden="1">
      <c r="A514" s="5"/>
      <c r="B514" s="3"/>
      <c r="C514" s="3"/>
      <c r="D514" s="3"/>
      <c r="E514" s="3"/>
      <c r="F514" s="3"/>
      <c r="G514" s="3"/>
      <c r="H514" s="3"/>
      <c r="I514" s="3"/>
      <c r="J514" s="3"/>
      <c r="K514" s="3"/>
      <c r="L514" s="3"/>
      <c r="M514" s="3"/>
      <c r="N514" s="3"/>
      <c r="O514" s="3"/>
      <c r="P514" s="3"/>
      <c r="Q514" s="3"/>
      <c r="R514" s="3"/>
      <c r="S514" s="3"/>
      <c r="T514" s="3"/>
      <c r="U514" s="3"/>
      <c r="V514" s="3"/>
      <c r="W514" s="3"/>
      <c r="X514" s="3"/>
      <c r="Y514" s="3"/>
    </row>
    <row r="515" spans="1:25" hidden="1">
      <c r="A515" s="5"/>
      <c r="B515" s="3"/>
      <c r="C515" s="3"/>
      <c r="D515" s="3"/>
      <c r="E515" s="3"/>
      <c r="F515" s="3"/>
      <c r="G515" s="3"/>
      <c r="H515" s="3"/>
      <c r="I515" s="3"/>
      <c r="J515" s="3"/>
      <c r="K515" s="3"/>
      <c r="L515" s="3"/>
      <c r="M515" s="3"/>
      <c r="N515" s="3"/>
      <c r="O515" s="3"/>
      <c r="P515" s="3"/>
      <c r="Q515" s="3"/>
      <c r="R515" s="3"/>
      <c r="S515" s="3"/>
      <c r="T515" s="3"/>
      <c r="U515" s="3"/>
      <c r="V515" s="3"/>
      <c r="W515" s="3"/>
      <c r="X515" s="3"/>
      <c r="Y515" s="3"/>
    </row>
    <row r="516" spans="1:25" hidden="1">
      <c r="A516" s="5"/>
      <c r="B516" s="3"/>
      <c r="C516" s="3"/>
      <c r="D516" s="3"/>
      <c r="E516" s="3"/>
      <c r="F516" s="3"/>
      <c r="G516" s="3"/>
      <c r="H516" s="3"/>
      <c r="I516" s="3"/>
      <c r="J516" s="3"/>
      <c r="K516" s="3"/>
      <c r="L516" s="3"/>
      <c r="M516" s="3"/>
      <c r="N516" s="3"/>
      <c r="O516" s="3"/>
      <c r="P516" s="3"/>
      <c r="Q516" s="3"/>
      <c r="R516" s="3"/>
      <c r="S516" s="3"/>
      <c r="T516" s="3"/>
      <c r="U516" s="3"/>
      <c r="V516" s="3"/>
      <c r="W516" s="3"/>
      <c r="X516" s="3"/>
      <c r="Y516" s="3"/>
    </row>
    <row r="517" spans="1:25" hidden="1">
      <c r="A517" s="5"/>
      <c r="B517" s="3"/>
      <c r="C517" s="3"/>
      <c r="D517" s="3"/>
      <c r="E517" s="3"/>
      <c r="F517" s="3"/>
      <c r="G517" s="3"/>
      <c r="H517" s="3"/>
      <c r="I517" s="3"/>
      <c r="J517" s="3"/>
      <c r="K517" s="3"/>
      <c r="L517" s="3"/>
      <c r="M517" s="3"/>
      <c r="N517" s="3"/>
      <c r="O517" s="3"/>
      <c r="P517" s="3"/>
      <c r="Q517" s="3"/>
      <c r="R517" s="3"/>
      <c r="S517" s="3"/>
      <c r="T517" s="3"/>
      <c r="U517" s="3"/>
      <c r="V517" s="3"/>
      <c r="W517" s="3"/>
      <c r="X517" s="3"/>
      <c r="Y517" s="3"/>
    </row>
    <row r="518" spans="1:25" hidden="1">
      <c r="A518" s="5"/>
      <c r="B518" s="3"/>
      <c r="C518" s="3"/>
      <c r="D518" s="3"/>
      <c r="E518" s="3"/>
      <c r="F518" s="3"/>
      <c r="G518" s="3"/>
      <c r="H518" s="3"/>
      <c r="I518" s="3"/>
      <c r="J518" s="3"/>
      <c r="K518" s="3"/>
      <c r="L518" s="3"/>
      <c r="M518" s="3"/>
      <c r="N518" s="3"/>
      <c r="O518" s="3"/>
      <c r="P518" s="3"/>
      <c r="Q518" s="3"/>
      <c r="R518" s="3"/>
      <c r="S518" s="3"/>
      <c r="T518" s="3"/>
      <c r="U518" s="3"/>
      <c r="V518" s="3"/>
      <c r="W518" s="3"/>
      <c r="X518" s="3"/>
      <c r="Y518" s="3"/>
    </row>
    <row r="519" spans="1:25" hidden="1">
      <c r="A519" s="5"/>
      <c r="B519" s="3"/>
      <c r="C519" s="3"/>
      <c r="D519" s="3"/>
      <c r="E519" s="3"/>
      <c r="F519" s="3"/>
      <c r="G519" s="3"/>
      <c r="H519" s="3"/>
      <c r="I519" s="3"/>
      <c r="J519" s="3"/>
      <c r="K519" s="3"/>
      <c r="L519" s="3"/>
      <c r="M519" s="3"/>
      <c r="N519" s="3"/>
      <c r="O519" s="3"/>
      <c r="P519" s="3"/>
      <c r="Q519" s="3"/>
      <c r="R519" s="3"/>
      <c r="S519" s="3"/>
      <c r="T519" s="3"/>
      <c r="U519" s="3"/>
      <c r="V519" s="3"/>
      <c r="W519" s="3"/>
      <c r="X519" s="3"/>
      <c r="Y519" s="3"/>
    </row>
    <row r="520" spans="1:25" hidden="1">
      <c r="A520" s="5"/>
      <c r="B520" s="3"/>
      <c r="C520" s="3"/>
      <c r="D520" s="3"/>
      <c r="E520" s="3"/>
      <c r="F520" s="3"/>
      <c r="G520" s="3"/>
      <c r="H520" s="3"/>
      <c r="I520" s="3"/>
      <c r="J520" s="3"/>
      <c r="K520" s="3"/>
      <c r="L520" s="3"/>
      <c r="M520" s="3"/>
      <c r="N520" s="3"/>
      <c r="O520" s="3"/>
      <c r="P520" s="3"/>
      <c r="Q520" s="3"/>
      <c r="R520" s="3"/>
      <c r="S520" s="3"/>
      <c r="T520" s="3"/>
      <c r="U520" s="3"/>
      <c r="V520" s="3"/>
      <c r="W520" s="3"/>
      <c r="X520" s="3"/>
      <c r="Y520" s="3"/>
    </row>
    <row r="521" spans="1:25" hidden="1">
      <c r="A521" s="5"/>
      <c r="B521" s="3"/>
      <c r="C521" s="3"/>
      <c r="D521" s="3"/>
      <c r="E521" s="3"/>
      <c r="F521" s="3"/>
      <c r="G521" s="3"/>
      <c r="H521" s="3"/>
      <c r="I521" s="3"/>
      <c r="J521" s="3"/>
      <c r="K521" s="3"/>
      <c r="L521" s="3"/>
      <c r="M521" s="3"/>
      <c r="N521" s="3"/>
      <c r="O521" s="3"/>
      <c r="P521" s="3"/>
      <c r="Q521" s="3"/>
      <c r="R521" s="3"/>
      <c r="S521" s="3"/>
      <c r="T521" s="3"/>
      <c r="U521" s="3"/>
      <c r="V521" s="3"/>
      <c r="W521" s="3"/>
      <c r="X521" s="3"/>
      <c r="Y521" s="3"/>
    </row>
    <row r="522" spans="1:25" hidden="1">
      <c r="A522" s="5"/>
      <c r="B522" s="3"/>
      <c r="C522" s="3"/>
      <c r="D522" s="3"/>
      <c r="E522" s="3"/>
      <c r="F522" s="3"/>
      <c r="G522" s="3"/>
      <c r="H522" s="3"/>
      <c r="I522" s="3"/>
      <c r="J522" s="3"/>
      <c r="K522" s="3"/>
      <c r="L522" s="3"/>
      <c r="M522" s="3"/>
      <c r="N522" s="3"/>
      <c r="O522" s="3"/>
      <c r="P522" s="3"/>
      <c r="Q522" s="3"/>
      <c r="R522" s="3"/>
      <c r="S522" s="3"/>
      <c r="T522" s="3"/>
      <c r="U522" s="3"/>
      <c r="V522" s="3"/>
      <c r="W522" s="3"/>
      <c r="X522" s="3"/>
      <c r="Y522" s="3"/>
    </row>
    <row r="523" spans="1:25" hidden="1">
      <c r="A523" s="5"/>
      <c r="B523" s="3"/>
      <c r="C523" s="3"/>
      <c r="D523" s="3"/>
      <c r="E523" s="3"/>
      <c r="F523" s="3"/>
      <c r="G523" s="3"/>
      <c r="H523" s="3"/>
      <c r="I523" s="3"/>
      <c r="J523" s="3"/>
      <c r="K523" s="3"/>
      <c r="L523" s="3"/>
      <c r="M523" s="3"/>
      <c r="N523" s="3"/>
      <c r="O523" s="3"/>
      <c r="P523" s="3"/>
      <c r="Q523" s="3"/>
      <c r="R523" s="3"/>
      <c r="S523" s="3"/>
      <c r="T523" s="3"/>
      <c r="U523" s="3"/>
      <c r="V523" s="3"/>
      <c r="W523" s="3"/>
      <c r="X523" s="3"/>
      <c r="Y523" s="3"/>
    </row>
    <row r="524" spans="1:25" hidden="1">
      <c r="A524" s="5"/>
      <c r="B524" s="3"/>
      <c r="C524" s="3"/>
      <c r="D524" s="3"/>
      <c r="E524" s="3"/>
      <c r="F524" s="3"/>
      <c r="G524" s="3"/>
      <c r="H524" s="3"/>
      <c r="I524" s="3"/>
      <c r="J524" s="3"/>
      <c r="K524" s="3"/>
      <c r="L524" s="3"/>
      <c r="M524" s="3"/>
      <c r="N524" s="3"/>
      <c r="O524" s="3"/>
      <c r="P524" s="3"/>
      <c r="Q524" s="3"/>
      <c r="R524" s="3"/>
      <c r="S524" s="3"/>
      <c r="T524" s="3"/>
      <c r="U524" s="3"/>
      <c r="V524" s="3"/>
      <c r="W524" s="3"/>
      <c r="X524" s="3"/>
      <c r="Y524" s="3"/>
    </row>
    <row r="525" spans="1:25" hidden="1">
      <c r="A525" s="5"/>
      <c r="B525" s="3"/>
      <c r="C525" s="3"/>
      <c r="D525" s="3"/>
      <c r="E525" s="3"/>
      <c r="F525" s="3"/>
      <c r="G525" s="3"/>
      <c r="H525" s="3"/>
      <c r="I525" s="3"/>
      <c r="J525" s="3"/>
      <c r="K525" s="3"/>
      <c r="L525" s="3"/>
      <c r="M525" s="3"/>
      <c r="N525" s="3"/>
      <c r="O525" s="3"/>
      <c r="P525" s="3"/>
      <c r="Q525" s="3"/>
      <c r="R525" s="3"/>
      <c r="S525" s="3"/>
      <c r="T525" s="3"/>
      <c r="U525" s="3"/>
      <c r="V525" s="3"/>
      <c r="W525" s="3"/>
      <c r="X525" s="3"/>
      <c r="Y525" s="3"/>
    </row>
    <row r="526" spans="1:25" hidden="1">
      <c r="A526" s="5"/>
      <c r="B526" s="3"/>
      <c r="C526" s="3"/>
      <c r="D526" s="3"/>
      <c r="E526" s="3"/>
      <c r="F526" s="3"/>
      <c r="G526" s="3"/>
      <c r="H526" s="3"/>
      <c r="I526" s="3"/>
      <c r="J526" s="3"/>
      <c r="K526" s="3"/>
      <c r="L526" s="3"/>
      <c r="M526" s="3"/>
      <c r="N526" s="3"/>
      <c r="O526" s="3"/>
      <c r="P526" s="3"/>
      <c r="Q526" s="3"/>
      <c r="R526" s="3"/>
      <c r="S526" s="3"/>
      <c r="T526" s="3"/>
      <c r="U526" s="3"/>
      <c r="V526" s="3"/>
      <c r="W526" s="3"/>
      <c r="X526" s="3"/>
      <c r="Y526" s="3"/>
    </row>
    <row r="527" spans="1:25" hidden="1">
      <c r="A527" s="5"/>
      <c r="B527" s="3"/>
      <c r="C527" s="3"/>
      <c r="D527" s="3"/>
      <c r="E527" s="3"/>
      <c r="F527" s="3"/>
      <c r="G527" s="3"/>
      <c r="H527" s="3"/>
      <c r="I527" s="3"/>
      <c r="J527" s="3"/>
      <c r="K527" s="3"/>
      <c r="L527" s="3"/>
      <c r="M527" s="3"/>
      <c r="N527" s="3"/>
      <c r="O527" s="3"/>
      <c r="P527" s="3"/>
      <c r="Q527" s="3"/>
      <c r="R527" s="3"/>
      <c r="S527" s="3"/>
      <c r="T527" s="3"/>
      <c r="U527" s="3"/>
      <c r="V527" s="3"/>
      <c r="W527" s="3"/>
      <c r="X527" s="3"/>
      <c r="Y527" s="3"/>
    </row>
    <row r="528" spans="1:25" hidden="1">
      <c r="A528" s="5"/>
      <c r="B528" s="3"/>
      <c r="C528" s="3"/>
      <c r="D528" s="3"/>
      <c r="E528" s="3"/>
      <c r="F528" s="3"/>
      <c r="G528" s="3"/>
      <c r="H528" s="3"/>
      <c r="I528" s="3"/>
      <c r="J528" s="3"/>
      <c r="K528" s="3"/>
      <c r="L528" s="3"/>
      <c r="M528" s="3"/>
      <c r="N528" s="3"/>
      <c r="O528" s="3"/>
      <c r="P528" s="3"/>
      <c r="Q528" s="3"/>
      <c r="R528" s="3"/>
      <c r="S528" s="3"/>
      <c r="T528" s="3"/>
      <c r="U528" s="3"/>
      <c r="V528" s="3"/>
      <c r="W528" s="3"/>
      <c r="X528" s="3"/>
      <c r="Y528" s="3"/>
    </row>
    <row r="529" spans="1:25" hidden="1">
      <c r="A529" s="5"/>
      <c r="B529" s="3"/>
      <c r="C529" s="3"/>
      <c r="D529" s="3"/>
      <c r="E529" s="3"/>
      <c r="F529" s="3"/>
      <c r="G529" s="3"/>
      <c r="H529" s="3"/>
      <c r="I529" s="3"/>
      <c r="J529" s="3"/>
      <c r="K529" s="3"/>
      <c r="L529" s="3"/>
      <c r="M529" s="3"/>
      <c r="N529" s="3"/>
      <c r="O529" s="3"/>
      <c r="P529" s="3"/>
      <c r="Q529" s="3"/>
      <c r="R529" s="3"/>
      <c r="S529" s="3"/>
      <c r="T529" s="3"/>
      <c r="U529" s="3"/>
      <c r="V529" s="3"/>
      <c r="W529" s="3"/>
      <c r="X529" s="3"/>
      <c r="Y529" s="3"/>
    </row>
    <row r="530" spans="1:25" hidden="1">
      <c r="A530" s="5"/>
      <c r="B530" s="3"/>
      <c r="C530" s="3"/>
      <c r="D530" s="3"/>
      <c r="E530" s="3"/>
      <c r="F530" s="3"/>
      <c r="G530" s="3"/>
      <c r="H530" s="3"/>
      <c r="I530" s="3"/>
      <c r="J530" s="3"/>
      <c r="K530" s="3"/>
      <c r="L530" s="3"/>
      <c r="M530" s="3"/>
      <c r="N530" s="3"/>
      <c r="O530" s="3"/>
      <c r="P530" s="3"/>
      <c r="Q530" s="3"/>
      <c r="R530" s="3"/>
      <c r="S530" s="3"/>
      <c r="T530" s="3"/>
      <c r="U530" s="3"/>
      <c r="V530" s="3"/>
      <c r="W530" s="3"/>
      <c r="X530" s="3"/>
      <c r="Y530" s="3"/>
    </row>
    <row r="531" spans="1:25" hidden="1">
      <c r="A531" s="5"/>
      <c r="B531" s="3"/>
      <c r="C531" s="3"/>
      <c r="D531" s="3"/>
      <c r="E531" s="3"/>
      <c r="F531" s="3"/>
      <c r="G531" s="3"/>
      <c r="H531" s="3"/>
      <c r="I531" s="3"/>
      <c r="J531" s="3"/>
      <c r="K531" s="3"/>
      <c r="L531" s="3"/>
      <c r="M531" s="3"/>
      <c r="N531" s="3"/>
      <c r="O531" s="3"/>
      <c r="P531" s="3"/>
      <c r="Q531" s="3"/>
      <c r="R531" s="3"/>
      <c r="S531" s="3"/>
      <c r="T531" s="3"/>
      <c r="U531" s="3"/>
      <c r="V531" s="3"/>
      <c r="W531" s="3"/>
      <c r="X531" s="3"/>
      <c r="Y531" s="3"/>
    </row>
    <row r="532" spans="1:25" hidden="1">
      <c r="A532" s="5"/>
      <c r="B532" s="3"/>
      <c r="C532" s="3"/>
      <c r="D532" s="3"/>
      <c r="E532" s="3"/>
      <c r="F532" s="3"/>
      <c r="G532" s="3"/>
      <c r="H532" s="3"/>
      <c r="I532" s="3"/>
      <c r="J532" s="3"/>
      <c r="K532" s="3"/>
      <c r="L532" s="3"/>
      <c r="M532" s="3"/>
      <c r="N532" s="3"/>
      <c r="O532" s="3"/>
      <c r="P532" s="3"/>
      <c r="Q532" s="3"/>
      <c r="R532" s="3"/>
      <c r="S532" s="3"/>
      <c r="T532" s="3"/>
      <c r="U532" s="3"/>
      <c r="V532" s="3"/>
      <c r="W532" s="3"/>
      <c r="X532" s="3"/>
      <c r="Y532" s="3"/>
    </row>
    <row r="533" spans="1:25" hidden="1">
      <c r="A533" s="5"/>
      <c r="B533" s="3"/>
      <c r="C533" s="3"/>
      <c r="D533" s="3"/>
      <c r="E533" s="3"/>
      <c r="F533" s="3"/>
      <c r="G533" s="3"/>
      <c r="H533" s="3"/>
      <c r="I533" s="3"/>
      <c r="J533" s="3"/>
      <c r="K533" s="3"/>
      <c r="L533" s="3"/>
      <c r="M533" s="3"/>
      <c r="N533" s="3"/>
      <c r="O533" s="3"/>
      <c r="P533" s="3"/>
      <c r="Q533" s="3"/>
      <c r="R533" s="3"/>
      <c r="S533" s="3"/>
      <c r="T533" s="3"/>
      <c r="U533" s="3"/>
      <c r="V533" s="3"/>
      <c r="W533" s="3"/>
      <c r="X533" s="3"/>
      <c r="Y533" s="3"/>
    </row>
    <row r="534" spans="1:25" hidden="1">
      <c r="A534" s="5"/>
      <c r="B534" s="3"/>
      <c r="C534" s="3"/>
      <c r="D534" s="3"/>
      <c r="E534" s="3"/>
      <c r="F534" s="3"/>
      <c r="G534" s="3"/>
      <c r="H534" s="3"/>
      <c r="I534" s="3"/>
      <c r="J534" s="3"/>
      <c r="K534" s="3"/>
      <c r="L534" s="3"/>
      <c r="M534" s="3"/>
      <c r="N534" s="3"/>
      <c r="O534" s="3"/>
      <c r="P534" s="3"/>
      <c r="Q534" s="3"/>
      <c r="R534" s="3"/>
      <c r="S534" s="3"/>
      <c r="T534" s="3"/>
      <c r="U534" s="3"/>
      <c r="V534" s="3"/>
      <c r="W534" s="3"/>
      <c r="X534" s="3"/>
      <c r="Y534" s="3"/>
    </row>
    <row r="535" spans="1:25" hidden="1">
      <c r="A535" s="5"/>
      <c r="B535" s="3"/>
      <c r="C535" s="3"/>
      <c r="D535" s="3"/>
      <c r="E535" s="3"/>
      <c r="F535" s="3"/>
      <c r="G535" s="3"/>
      <c r="H535" s="3"/>
      <c r="I535" s="3"/>
      <c r="J535" s="3"/>
      <c r="K535" s="3"/>
      <c r="L535" s="3"/>
      <c r="M535" s="3"/>
      <c r="N535" s="3"/>
      <c r="O535" s="3"/>
      <c r="P535" s="3"/>
      <c r="Q535" s="3"/>
      <c r="R535" s="3"/>
      <c r="S535" s="3"/>
      <c r="T535" s="3"/>
      <c r="U535" s="3"/>
      <c r="V535" s="3"/>
      <c r="W535" s="3"/>
      <c r="X535" s="3"/>
      <c r="Y535" s="3"/>
    </row>
    <row r="536" spans="1:25" hidden="1">
      <c r="A536" s="5"/>
      <c r="B536" s="3"/>
      <c r="C536" s="3"/>
      <c r="D536" s="3"/>
      <c r="E536" s="3"/>
      <c r="F536" s="3"/>
      <c r="G536" s="3"/>
      <c r="H536" s="3"/>
      <c r="I536" s="3"/>
      <c r="J536" s="3"/>
      <c r="K536" s="3"/>
      <c r="L536" s="3"/>
      <c r="M536" s="3"/>
      <c r="N536" s="3"/>
      <c r="O536" s="3"/>
      <c r="P536" s="3"/>
      <c r="Q536" s="3"/>
      <c r="R536" s="3"/>
      <c r="S536" s="3"/>
      <c r="T536" s="3"/>
      <c r="U536" s="3"/>
      <c r="V536" s="3"/>
      <c r="W536" s="3"/>
      <c r="X536" s="3"/>
      <c r="Y536" s="3"/>
    </row>
    <row r="537" spans="1:25" hidden="1">
      <c r="A537" s="5"/>
      <c r="B537" s="3"/>
      <c r="C537" s="3"/>
      <c r="D537" s="3"/>
      <c r="E537" s="3"/>
      <c r="F537" s="3"/>
      <c r="G537" s="3"/>
      <c r="H537" s="3"/>
      <c r="I537" s="3"/>
      <c r="J537" s="3"/>
      <c r="K537" s="3"/>
      <c r="L537" s="3"/>
      <c r="M537" s="3"/>
      <c r="N537" s="3"/>
      <c r="O537" s="3"/>
      <c r="P537" s="3"/>
      <c r="Q537" s="3"/>
      <c r="R537" s="3"/>
      <c r="S537" s="3"/>
      <c r="T537" s="3"/>
      <c r="U537" s="3"/>
      <c r="V537" s="3"/>
      <c r="W537" s="3"/>
      <c r="X537" s="3"/>
      <c r="Y537" s="3"/>
    </row>
    <row r="538" spans="1:25" hidden="1">
      <c r="A538" s="5"/>
      <c r="B538" s="3"/>
      <c r="C538" s="3"/>
      <c r="D538" s="3"/>
      <c r="E538" s="3"/>
      <c r="F538" s="3"/>
      <c r="G538" s="3"/>
      <c r="H538" s="3"/>
      <c r="I538" s="3"/>
      <c r="J538" s="3"/>
      <c r="K538" s="3"/>
      <c r="L538" s="3"/>
      <c r="M538" s="3"/>
      <c r="N538" s="3"/>
      <c r="O538" s="3"/>
      <c r="P538" s="3"/>
      <c r="Q538" s="3"/>
      <c r="R538" s="3"/>
      <c r="S538" s="3"/>
      <c r="T538" s="3"/>
      <c r="U538" s="3"/>
      <c r="V538" s="3"/>
      <c r="W538" s="3"/>
      <c r="X538" s="3"/>
      <c r="Y538" s="3"/>
    </row>
    <row r="539" spans="1:25" hidden="1">
      <c r="A539" s="5"/>
      <c r="B539" s="3"/>
      <c r="C539" s="3"/>
      <c r="D539" s="3"/>
      <c r="E539" s="3"/>
      <c r="F539" s="3"/>
      <c r="G539" s="3"/>
      <c r="H539" s="3"/>
      <c r="I539" s="3"/>
      <c r="J539" s="3"/>
      <c r="K539" s="3"/>
      <c r="L539" s="3"/>
      <c r="M539" s="3"/>
      <c r="N539" s="3"/>
      <c r="O539" s="3"/>
      <c r="P539" s="3"/>
      <c r="Q539" s="3"/>
      <c r="R539" s="3"/>
      <c r="S539" s="3"/>
      <c r="T539" s="3"/>
      <c r="U539" s="3"/>
      <c r="V539" s="3"/>
      <c r="W539" s="3"/>
      <c r="X539" s="3"/>
      <c r="Y539" s="3"/>
    </row>
    <row r="540" spans="1:25" hidden="1">
      <c r="A540" s="5"/>
      <c r="B540" s="3"/>
      <c r="C540" s="3"/>
      <c r="D540" s="3"/>
      <c r="E540" s="3"/>
      <c r="F540" s="3"/>
      <c r="G540" s="3"/>
      <c r="H540" s="3"/>
      <c r="I540" s="3"/>
      <c r="J540" s="3"/>
      <c r="K540" s="3"/>
      <c r="L540" s="3"/>
      <c r="M540" s="3"/>
      <c r="N540" s="3"/>
      <c r="O540" s="3"/>
      <c r="P540" s="3"/>
      <c r="Q540" s="3"/>
      <c r="R540" s="3"/>
      <c r="S540" s="3"/>
      <c r="T540" s="3"/>
      <c r="U540" s="3"/>
      <c r="V540" s="3"/>
      <c r="W540" s="3"/>
      <c r="X540" s="3"/>
      <c r="Y540" s="3"/>
    </row>
    <row r="541" spans="1:25" hidden="1">
      <c r="A541" s="5"/>
      <c r="B541" s="3"/>
      <c r="C541" s="3"/>
      <c r="D541" s="3"/>
      <c r="E541" s="3"/>
      <c r="F541" s="3"/>
      <c r="G541" s="3"/>
      <c r="H541" s="3"/>
      <c r="I541" s="3"/>
      <c r="J541" s="3"/>
      <c r="K541" s="3"/>
      <c r="L541" s="3"/>
      <c r="M541" s="3"/>
      <c r="N541" s="3"/>
      <c r="O541" s="3"/>
      <c r="P541" s="3"/>
      <c r="Q541" s="3"/>
      <c r="R541" s="3"/>
      <c r="S541" s="3"/>
      <c r="T541" s="3"/>
      <c r="U541" s="3"/>
      <c r="V541" s="3"/>
      <c r="W541" s="3"/>
      <c r="X541" s="3"/>
      <c r="Y541" s="3"/>
    </row>
    <row r="542" spans="1:25" hidden="1">
      <c r="A542" s="5"/>
      <c r="B542" s="3"/>
      <c r="C542" s="3"/>
      <c r="D542" s="3"/>
      <c r="E542" s="3"/>
      <c r="F542" s="3"/>
      <c r="G542" s="3"/>
      <c r="H542" s="3"/>
      <c r="I542" s="3"/>
      <c r="J542" s="3"/>
      <c r="K542" s="3"/>
      <c r="L542" s="3"/>
      <c r="M542" s="3"/>
      <c r="N542" s="3"/>
      <c r="O542" s="3"/>
      <c r="P542" s="3"/>
      <c r="Q542" s="3"/>
      <c r="R542" s="3"/>
      <c r="S542" s="3"/>
      <c r="T542" s="3"/>
      <c r="U542" s="3"/>
      <c r="V542" s="3"/>
      <c r="W542" s="3"/>
      <c r="X542" s="3"/>
      <c r="Y542" s="3"/>
    </row>
    <row r="543" spans="1:25" hidden="1">
      <c r="A543" s="5"/>
      <c r="B543" s="3"/>
      <c r="C543" s="3"/>
      <c r="D543" s="3"/>
      <c r="E543" s="3"/>
      <c r="F543" s="3"/>
      <c r="G543" s="3"/>
      <c r="H543" s="3"/>
      <c r="I543" s="3"/>
      <c r="J543" s="3"/>
      <c r="K543" s="3"/>
      <c r="L543" s="3"/>
      <c r="M543" s="3"/>
      <c r="N543" s="3"/>
      <c r="O543" s="3"/>
      <c r="P543" s="3"/>
      <c r="Q543" s="3"/>
      <c r="R543" s="3"/>
      <c r="S543" s="3"/>
      <c r="T543" s="3"/>
      <c r="U543" s="3"/>
      <c r="V543" s="3"/>
      <c r="W543" s="3"/>
      <c r="X543" s="3"/>
      <c r="Y543" s="3"/>
    </row>
    <row r="544" spans="1:25" hidden="1">
      <c r="A544" s="5"/>
      <c r="B544" s="3"/>
      <c r="C544" s="3"/>
      <c r="D544" s="3"/>
      <c r="E544" s="3"/>
      <c r="F544" s="3"/>
      <c r="G544" s="3"/>
      <c r="H544" s="3"/>
      <c r="I544" s="3"/>
      <c r="J544" s="3"/>
      <c r="K544" s="3"/>
      <c r="L544" s="3"/>
      <c r="M544" s="3"/>
      <c r="N544" s="3"/>
      <c r="O544" s="3"/>
      <c r="P544" s="3"/>
      <c r="Q544" s="3"/>
      <c r="R544" s="3"/>
      <c r="S544" s="3"/>
      <c r="T544" s="3"/>
      <c r="U544" s="3"/>
      <c r="V544" s="3"/>
      <c r="W544" s="3"/>
      <c r="X544" s="3"/>
      <c r="Y544" s="3"/>
    </row>
    <row r="545" spans="1:25" hidden="1">
      <c r="A545" s="5"/>
      <c r="B545" s="3"/>
      <c r="C545" s="3"/>
      <c r="D545" s="3"/>
      <c r="E545" s="3"/>
      <c r="F545" s="3"/>
      <c r="G545" s="3"/>
      <c r="H545" s="3"/>
      <c r="I545" s="3"/>
      <c r="J545" s="3"/>
      <c r="K545" s="3"/>
      <c r="L545" s="3"/>
      <c r="M545" s="3"/>
      <c r="N545" s="3"/>
      <c r="O545" s="3"/>
      <c r="P545" s="3"/>
      <c r="Q545" s="3"/>
      <c r="R545" s="3"/>
      <c r="S545" s="3"/>
      <c r="T545" s="3"/>
      <c r="U545" s="3"/>
      <c r="V545" s="3"/>
      <c r="W545" s="3"/>
      <c r="X545" s="3"/>
      <c r="Y545" s="3"/>
    </row>
    <row r="546" spans="1:25" hidden="1">
      <c r="A546" s="5"/>
      <c r="B546" s="3"/>
      <c r="C546" s="3"/>
      <c r="D546" s="3"/>
      <c r="E546" s="3"/>
      <c r="F546" s="3"/>
      <c r="G546" s="3"/>
      <c r="H546" s="3"/>
      <c r="I546" s="3"/>
      <c r="J546" s="3"/>
      <c r="K546" s="3"/>
      <c r="L546" s="3"/>
      <c r="M546" s="3"/>
      <c r="N546" s="3"/>
      <c r="O546" s="3"/>
      <c r="P546" s="3"/>
      <c r="Q546" s="3"/>
      <c r="R546" s="3"/>
      <c r="S546" s="3"/>
      <c r="T546" s="3"/>
      <c r="U546" s="3"/>
      <c r="V546" s="3"/>
      <c r="W546" s="3"/>
      <c r="X546" s="3"/>
      <c r="Y546" s="3"/>
    </row>
    <row r="547" spans="1:25" hidden="1">
      <c r="A547" s="5"/>
      <c r="B547" s="3"/>
      <c r="C547" s="3"/>
      <c r="D547" s="3"/>
      <c r="E547" s="3"/>
      <c r="F547" s="3"/>
      <c r="G547" s="3"/>
      <c r="H547" s="3"/>
      <c r="I547" s="3"/>
      <c r="J547" s="3"/>
      <c r="K547" s="3"/>
      <c r="L547" s="3"/>
      <c r="M547" s="3"/>
      <c r="N547" s="3"/>
      <c r="O547" s="3"/>
      <c r="P547" s="3"/>
      <c r="Q547" s="3"/>
      <c r="R547" s="3"/>
      <c r="S547" s="3"/>
      <c r="T547" s="3"/>
      <c r="U547" s="3"/>
      <c r="V547" s="3"/>
      <c r="W547" s="3"/>
      <c r="X547" s="3"/>
      <c r="Y547" s="3"/>
    </row>
    <row r="548" spans="1:25" hidden="1">
      <c r="A548" s="5"/>
      <c r="B548" s="3"/>
      <c r="C548" s="3"/>
      <c r="D548" s="3"/>
      <c r="E548" s="3"/>
      <c r="F548" s="3"/>
      <c r="G548" s="3"/>
      <c r="H548" s="3"/>
      <c r="I548" s="3"/>
      <c r="J548" s="3"/>
      <c r="K548" s="3"/>
      <c r="L548" s="3"/>
      <c r="M548" s="3"/>
      <c r="N548" s="3"/>
      <c r="O548" s="3"/>
      <c r="P548" s="3"/>
      <c r="Q548" s="3"/>
      <c r="R548" s="3"/>
      <c r="S548" s="3"/>
      <c r="T548" s="3"/>
      <c r="U548" s="3"/>
      <c r="V548" s="3"/>
      <c r="W548" s="3"/>
      <c r="X548" s="3"/>
      <c r="Y548" s="3"/>
    </row>
  </sheetData>
  <sheetProtection sheet="1" objects="1" scenarios="1" selectLockedCells="1"/>
  <customSheetViews>
    <customSheetView guid="{1CEC71CB-DC87-4065-91A5-116B4A83B718}" scale="115" topLeftCell="N214">
      <selection activeCell="O1" sqref="O1:Z245"/>
    </customSheetView>
  </customSheetViews>
  <mergeCells count="51">
    <mergeCell ref="B19:C19"/>
    <mergeCell ref="B31:B32"/>
    <mergeCell ref="B22:C22"/>
    <mergeCell ref="B28:C28"/>
    <mergeCell ref="B23:C23"/>
    <mergeCell ref="B24:C24"/>
    <mergeCell ref="B25:C25"/>
    <mergeCell ref="B26:C26"/>
    <mergeCell ref="B27:C27"/>
    <mergeCell ref="C53:D53"/>
    <mergeCell ref="E53:F53"/>
    <mergeCell ref="G53:H53"/>
    <mergeCell ref="B33:B34"/>
    <mergeCell ref="C33:K34"/>
    <mergeCell ref="B45:I45"/>
    <mergeCell ref="I53:J53"/>
    <mergeCell ref="B50:C50"/>
    <mergeCell ref="D49:G49"/>
    <mergeCell ref="D50:G50"/>
    <mergeCell ref="A1:I1"/>
    <mergeCell ref="B9:C9"/>
    <mergeCell ref="J1:M1"/>
    <mergeCell ref="D8:I8"/>
    <mergeCell ref="C31:K32"/>
    <mergeCell ref="B15:C15"/>
    <mergeCell ref="B16:C16"/>
    <mergeCell ref="B17:C17"/>
    <mergeCell ref="B10:C10"/>
    <mergeCell ref="B11:C11"/>
    <mergeCell ref="B12:C12"/>
    <mergeCell ref="B13:C13"/>
    <mergeCell ref="B14:C14"/>
    <mergeCell ref="B18:C18"/>
    <mergeCell ref="B20:C20"/>
    <mergeCell ref="B21:C21"/>
    <mergeCell ref="B78:J78"/>
    <mergeCell ref="B74:C76"/>
    <mergeCell ref="B35:B36"/>
    <mergeCell ref="B61:M67"/>
    <mergeCell ref="B72:D73"/>
    <mergeCell ref="E72:G72"/>
    <mergeCell ref="C35:K36"/>
    <mergeCell ref="C41:K42"/>
    <mergeCell ref="B41:B42"/>
    <mergeCell ref="K53:L53"/>
    <mergeCell ref="C52:M52"/>
    <mergeCell ref="B37:B38"/>
    <mergeCell ref="B39:B40"/>
    <mergeCell ref="C37:K38"/>
    <mergeCell ref="C39:K40"/>
    <mergeCell ref="B49:C49"/>
  </mergeCells>
  <conditionalFormatting sqref="D28:J28">
    <cfRule type="cellIs" dxfId="46" priority="61" operator="equal">
      <formula>"hoch"</formula>
    </cfRule>
    <cfRule type="cellIs" dxfId="45" priority="62" operator="equal">
      <formula>"mittel"</formula>
    </cfRule>
    <cfRule type="cellIs" dxfId="44" priority="63" operator="equal">
      <formula>"gering"</formula>
    </cfRule>
  </conditionalFormatting>
  <conditionalFormatting sqref="E10:J27 D58:M58 L55:M57">
    <cfRule type="cellIs" dxfId="43" priority="58" operator="equal">
      <formula>"hoch"</formula>
    </cfRule>
    <cfRule type="cellIs" dxfId="42" priority="59" operator="equal">
      <formula>"mittel"</formula>
    </cfRule>
    <cfRule type="cellIs" dxfId="41" priority="60" operator="equal">
      <formula>"niedrig"</formula>
    </cfRule>
  </conditionalFormatting>
  <conditionalFormatting sqref="D55:D57 F55:K57">
    <cfRule type="cellIs" dxfId="40" priority="22" operator="equal">
      <formula>"hoch"</formula>
    </cfRule>
    <cfRule type="cellIs" dxfId="39" priority="23" operator="equal">
      <formula>"mittel"</formula>
    </cfRule>
    <cfRule type="cellIs" dxfId="38" priority="24" operator="equal">
      <formula>"niedrig"</formula>
    </cfRule>
  </conditionalFormatting>
  <conditionalFormatting sqref="G57 D55:D57 F55:K56">
    <cfRule type="cellIs" dxfId="37" priority="25" operator="equal">
      <formula>"hoch"</formula>
    </cfRule>
    <cfRule type="cellIs" dxfId="36" priority="26" operator="equal">
      <formula>"mittel"</formula>
    </cfRule>
    <cfRule type="cellIs" dxfId="35" priority="27" operator="equal">
      <formula>"gering"</formula>
    </cfRule>
  </conditionalFormatting>
  <conditionalFormatting sqref="D57">
    <cfRule type="cellIs" dxfId="34" priority="19" operator="equal">
      <formula>"hoch"</formula>
    </cfRule>
    <cfRule type="cellIs" dxfId="33" priority="20" operator="equal">
      <formula>"mittel"</formula>
    </cfRule>
    <cfRule type="cellIs" dxfId="32" priority="21" operator="equal">
      <formula>"gering"</formula>
    </cfRule>
  </conditionalFormatting>
  <conditionalFormatting sqref="H56:I56 F55:F56 H55">
    <cfRule type="cellIs" dxfId="31" priority="16" operator="equal">
      <formula>"hoch"</formula>
    </cfRule>
    <cfRule type="cellIs" dxfId="30" priority="17" operator="equal">
      <formula>"mittel"</formula>
    </cfRule>
    <cfRule type="cellIs" dxfId="29" priority="18" operator="equal">
      <formula>"gering"</formula>
    </cfRule>
  </conditionalFormatting>
  <conditionalFormatting sqref="J55:K56">
    <cfRule type="cellIs" dxfId="28" priority="13" operator="equal">
      <formula>"hoch"</formula>
    </cfRule>
    <cfRule type="cellIs" dxfId="27" priority="14" operator="equal">
      <formula>"mittel"</formula>
    </cfRule>
    <cfRule type="cellIs" dxfId="26" priority="15" operator="equal">
      <formula>"niedrig"</formula>
    </cfRule>
  </conditionalFormatting>
  <conditionalFormatting sqref="F76:G76">
    <cfRule type="cellIs" dxfId="25" priority="4" operator="equal">
      <formula>"hoch"</formula>
    </cfRule>
    <cfRule type="cellIs" dxfId="24" priority="5" operator="equal">
      <formula>"mittel"</formula>
    </cfRule>
    <cfRule type="cellIs" dxfId="23" priority="6" operator="equal">
      <formula>"niedrig"</formula>
    </cfRule>
  </conditionalFormatting>
  <conditionalFormatting sqref="G75">
    <cfRule type="cellIs" dxfId="22" priority="1" operator="equal">
      <formula>"hoch"</formula>
    </cfRule>
    <cfRule type="cellIs" dxfId="21" priority="2" operator="equal">
      <formula>"mittel"</formula>
    </cfRule>
    <cfRule type="cellIs" dxfId="20" priority="3" operator="equal">
      <formula>"niedrig"</formula>
    </cfRule>
  </conditionalFormatting>
  <dataValidations xWindow="1251" yWindow="621" count="10">
    <dataValidation type="list" allowBlank="1" showInputMessage="1" showErrorMessage="1" error="ungültige Eingabe" promptTitle="Sensitivätsanalyse" prompt="niedrig = keine oder nur unbedeutende Auswirkungen_x000a_mittel = leichte Auswirkungen_x000a_hoch = erhebliche Auswirkungen" sqref="E10:J27">
      <formula1>"niedrig,mittel,hoch"</formula1>
    </dataValidation>
    <dataValidation type="list" allowBlank="1" showInputMessage="1" showErrorMessage="1" sqref="D10:D27">
      <formula1>"&lt;2050,&lt;2100"</formula1>
    </dataValidation>
    <dataValidation type="list" allowBlank="1" showInputMessage="1" showErrorMessage="1" sqref="G55:G57">
      <formula1>"außerhalb HQ 200, innerhalb HQ 200, innerhalb HQ 100"</formula1>
    </dataValidation>
    <dataValidation allowBlank="1" showInputMessage="1" showErrorMessage="1" prompt="Geben Sie hier den ermittelten Wert aus den zur Verfügung gestellten Datenquellen ein." sqref="C54 E54 G54 I54"/>
    <dataValidation type="list" allowBlank="1" showInputMessage="1" showErrorMessage="1" promptTitle="Gefährdungsgrad" prompt="_x000a_Hagel: Alle Thüringer Standorte werden als &quot;mittel&quot; eingestuft. _x000a__x000a_Blitz: Blitzexponierte Standorte: &quot;hoch&quot;; alle anderen Standorte &quot;mittel&quot;_x000a__x000a_Schnee: Standorte im Klimabereich 1- 4 &quot;hoch&quot;, Standorte im Klimabereich 5 - 7 &quot;mittel&quot; " sqref="M55:M57">
      <formula1>"niedrig,mittel,hoch"</formula1>
    </dataValidation>
    <dataValidation allowBlank="1" showInputMessage="1" showErrorMessage="1" promptTitle="Angaben zur Exposition" prompt="Die Datengrundlagen für die Exposition werden vom TLUBN bereitgestellt." sqref="B61:M67"/>
    <dataValidation type="list" allowBlank="1" showInputMessage="1" showErrorMessage="1" promptTitle="Weitere Klimagefahr(en)" prompt="Bitte wählen Sie weitere Klimagefahr(en) (Hagel, Blitz, Schnee) falls zutreffend. Treffen mehrere zu, nutzen Sie bitte das Feld für Erläuterungen für weitere Ausführungen. " sqref="M53">
      <mc:AlternateContent xmlns:x12ac="http://schemas.microsoft.com/office/spreadsheetml/2011/1/ac" xmlns:mc="http://schemas.openxmlformats.org/markup-compatibility/2006">
        <mc:Choice Requires="x12ac">
          <x12ac:list>"weitere Klimagefahr (Hagel, Blitz, Schnee)", weitere Klimagefahr (Hagel), weitere Klimagefahr (Blitz), weitere Klimagefahr (Schnee)</x12ac:list>
        </mc:Choice>
        <mc:Fallback>
          <formula1>"weitere Klimagefahr (Hagel, Blitz, Schnee), weitere Klimagefahr (Hagel), weitere Klimagefahr (Blitz), weitere Klimagefahr (Schnee)"</formula1>
        </mc:Fallback>
      </mc:AlternateContent>
    </dataValidation>
    <dataValidation allowBlank="1" showInputMessage="1" showErrorMessage="1" prompt="Tabelle der Einstufung der Klimagefahr s. 3.1. Info - Exposition_x000a_" sqref="C52:M52"/>
    <dataValidation type="list" allowBlank="1" showInputMessage="1" showErrorMessage="1" promptTitle="Weitere Klimagefahr(en)" prompt="Bitte wählen Sie weitere Klimagefahr(en) (Hagel, Blitz, Schnee) falls zutreffend. Treffen mehrere zu, nutzen Sie bitte das Feld für Erläuterungen für weitere Ausführungen. " sqref="J9">
      <mc:AlternateContent xmlns:x12ac="http://schemas.microsoft.com/office/spreadsheetml/2011/1/ac" xmlns:mc="http://schemas.openxmlformats.org/markup-compatibility/2006">
        <mc:Choice Requires="x12ac">
          <x12ac:list>"weitere Klimagefahr (Hagel, Blitz, Schnee)", weitere Klimagefahr (Hagel), weitere Klimagefahr (Blitz), weitere Klimagefahr (Schnee)</x12ac:list>
        </mc:Choice>
        <mc:Fallback>
          <formula1>"weitere Klimagefahr (Hagel, Blitz, Schnee), weitere Klimagefahr (Hagel), weitere Klimagefahr (Blitz), weitere Klimagefahr (Schnee)"</formula1>
        </mc:Fallback>
      </mc:AlternateContent>
    </dataValidation>
    <dataValidation type="list" allowBlank="1" showInputMessage="1" showErrorMessage="1" sqref="B41:B42">
      <mc:AlternateContent xmlns:x12ac="http://schemas.microsoft.com/office/spreadsheetml/2011/1/ac" xmlns:mc="http://schemas.openxmlformats.org/markup-compatibility/2006">
        <mc:Choice Requires="x12ac">
          <x12ac:list>"weitere Klimagefahr (Hagel, Blitz, Schnee)", weitere Klimagefahr (Hagel), weitere Klimagefahr (Blitz): weitere Klimagefahr (Schnee)," weitere Klimagefahr (Hagel, Blitz)"," weitere Klimagefahr (Blitz, Schnee)"," weitere Klimagefahr (Hagel, Schnee)"</x12ac:list>
        </mc:Choice>
        <mc:Fallback>
          <formula1>"weitere Klimagefahr (Hagel, Blitz, Schnee), weitere Klimagefahr (Hagel), weitere Klimagefahr (Blitz): weitere Klimagefahr (Schnee), weitere Klimagefahr (Hagel, Blitz), weitere Klimagefahr (Blitz, Schnee), weitere Klimagefahr (Hagel, Schnee)"</formula1>
        </mc:Fallback>
      </mc:AlternateContent>
    </dataValidation>
  </dataValidations>
  <hyperlinks>
    <hyperlink ref="B46" r:id="rId1"/>
  </hyperlinks>
  <pageMargins left="0.70866141732283472" right="0.70866141732283472" top="0.78740157480314965" bottom="0.59055118110236227" header="0.31496062992125984" footer="0.31496062992125984"/>
  <pageSetup paperSize="9" scale="62" fitToHeight="0" orientation="landscape" r:id="rId2"/>
  <rowBreaks count="1" manualBreakCount="1">
    <brk id="43" max="16383" man="1"/>
  </rowBreaks>
  <colBreaks count="1" manualBreakCount="1">
    <brk id="13" max="194" man="1"/>
  </colBreaks>
  <extLst>
    <ext xmlns:x14="http://schemas.microsoft.com/office/spreadsheetml/2009/9/main" uri="{CCE6A557-97BC-4b89-ADB6-D9C93CAAB3DF}">
      <x14:dataValidations xmlns:xm="http://schemas.microsoft.com/office/excel/2006/main" xWindow="1251" yWindow="621" count="1">
        <x14:dataValidation type="list" allowBlank="1" showInputMessage="1" showErrorMessage="1">
          <x14:formula1>
            <xm:f>'X:\EFRE\Klimaverträglichkeitsprüfung\Tool_Excel\[230906_KVP_Kommentiert.xlsx]Quellen'!#REF!</xm:f>
          </x14:formula1>
          <xm:sqref>H74:H76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A247"/>
  <sheetViews>
    <sheetView zoomScaleNormal="100" workbookViewId="0">
      <selection activeCell="F14" sqref="F14"/>
    </sheetView>
  </sheetViews>
  <sheetFormatPr baseColWidth="10" defaultColWidth="0" defaultRowHeight="15" zeroHeight="1"/>
  <cols>
    <col min="1" max="2" width="17.7109375" customWidth="1"/>
    <col min="3" max="3" width="18.85546875" customWidth="1"/>
    <col min="4" max="16" width="17.7109375" customWidth="1"/>
    <col min="17" max="27" width="0" hidden="1" customWidth="1"/>
    <col min="28" max="16384" width="11.42578125" hidden="1"/>
  </cols>
  <sheetData>
    <row r="1" spans="1:27" ht="21">
      <c r="A1" s="234" t="s">
        <v>41</v>
      </c>
      <c r="B1" s="234"/>
      <c r="C1" s="234"/>
      <c r="D1" s="234"/>
      <c r="E1" s="234"/>
      <c r="F1" s="234"/>
      <c r="G1" s="234"/>
      <c r="H1" s="234"/>
      <c r="I1" s="234"/>
      <c r="J1" s="234"/>
      <c r="K1" s="45"/>
      <c r="L1" s="45"/>
      <c r="M1" s="45"/>
      <c r="N1" s="45"/>
      <c r="O1" s="45"/>
      <c r="P1" s="45"/>
      <c r="Q1" s="3"/>
      <c r="R1" s="3"/>
      <c r="S1" s="3"/>
      <c r="T1" s="3"/>
      <c r="U1" s="3"/>
      <c r="V1" s="3"/>
      <c r="W1" s="3"/>
      <c r="X1" s="3"/>
      <c r="Y1" s="3"/>
      <c r="Z1" s="3"/>
      <c r="AA1" s="3"/>
    </row>
    <row r="2" spans="1:27">
      <c r="A2" s="13"/>
      <c r="B2" s="13"/>
      <c r="C2" s="13"/>
      <c r="D2" s="13"/>
      <c r="E2" s="13"/>
      <c r="F2" s="13"/>
      <c r="G2" s="13"/>
      <c r="H2" s="13"/>
      <c r="I2" s="13"/>
      <c r="J2" s="13"/>
      <c r="K2" s="13"/>
      <c r="L2" s="13"/>
      <c r="M2" s="13"/>
      <c r="N2" s="13"/>
      <c r="O2" s="13"/>
      <c r="P2" s="41"/>
      <c r="Q2" s="3"/>
      <c r="R2" s="3"/>
      <c r="S2" s="3"/>
      <c r="T2" s="3"/>
      <c r="U2" s="3"/>
      <c r="V2" s="3"/>
      <c r="W2" s="3"/>
      <c r="X2" s="3"/>
      <c r="Y2" s="3"/>
      <c r="Z2" s="3"/>
      <c r="AA2" s="3"/>
    </row>
    <row r="3" spans="1:27">
      <c r="A3" s="14" t="s">
        <v>15</v>
      </c>
      <c r="B3" s="29" t="s">
        <v>35</v>
      </c>
      <c r="C3" s="14"/>
      <c r="D3" s="13"/>
      <c r="E3" s="13"/>
      <c r="F3" s="13"/>
      <c r="G3" s="13"/>
      <c r="H3" s="13"/>
      <c r="I3" s="13"/>
      <c r="J3" s="13"/>
      <c r="K3" s="13"/>
      <c r="L3" s="13"/>
      <c r="M3" s="13"/>
      <c r="N3" s="13"/>
      <c r="O3" s="13"/>
      <c r="P3" s="41"/>
      <c r="Q3" s="3"/>
      <c r="R3" s="3"/>
      <c r="S3" s="3"/>
      <c r="T3" s="3"/>
      <c r="U3" s="3"/>
      <c r="V3" s="3"/>
      <c r="W3" s="3"/>
      <c r="X3" s="3"/>
      <c r="Y3" s="3"/>
      <c r="Z3" s="3"/>
      <c r="AA3" s="3"/>
    </row>
    <row r="4" spans="1:27">
      <c r="A4" s="14"/>
      <c r="B4" s="13"/>
      <c r="C4" s="13"/>
      <c r="D4" s="13"/>
      <c r="E4" s="13"/>
      <c r="F4" s="13"/>
      <c r="G4" s="13"/>
      <c r="H4" s="13"/>
      <c r="I4" s="13"/>
      <c r="J4" s="13"/>
      <c r="K4" s="13"/>
      <c r="L4" s="13"/>
      <c r="M4" s="13"/>
      <c r="N4" s="13"/>
      <c r="O4" s="13"/>
      <c r="P4" s="41"/>
      <c r="Q4" s="3"/>
      <c r="R4" s="3"/>
      <c r="S4" s="3"/>
      <c r="T4" s="3"/>
      <c r="U4" s="3"/>
      <c r="V4" s="3"/>
      <c r="W4" s="3"/>
      <c r="X4" s="3"/>
      <c r="Y4" s="3"/>
      <c r="Z4" s="3"/>
      <c r="AA4" s="3"/>
    </row>
    <row r="5" spans="1:27">
      <c r="A5" s="14" t="s">
        <v>31</v>
      </c>
      <c r="B5" s="14" t="s">
        <v>32</v>
      </c>
      <c r="C5" s="14"/>
      <c r="D5" s="13"/>
      <c r="E5" s="13"/>
      <c r="F5" s="13"/>
      <c r="G5" s="13"/>
      <c r="H5" s="13"/>
      <c r="I5" s="13"/>
      <c r="J5" s="13"/>
      <c r="K5" s="13"/>
      <c r="L5" s="13"/>
      <c r="M5" s="13"/>
      <c r="N5" s="13"/>
      <c r="O5" s="13"/>
      <c r="P5" s="41"/>
      <c r="Q5" s="3"/>
      <c r="R5" s="3"/>
      <c r="S5" s="3"/>
      <c r="T5" s="3"/>
      <c r="U5" s="3"/>
      <c r="V5" s="3"/>
      <c r="W5" s="3"/>
      <c r="X5" s="3"/>
      <c r="Y5" s="3"/>
      <c r="Z5" s="3"/>
      <c r="AA5" s="3"/>
    </row>
    <row r="6" spans="1:27">
      <c r="A6" s="14"/>
      <c r="B6" s="13"/>
      <c r="C6" s="13"/>
      <c r="D6" s="13"/>
      <c r="E6" s="13"/>
      <c r="F6" s="13"/>
      <c r="G6" s="13"/>
      <c r="H6" s="13"/>
      <c r="I6" s="13"/>
      <c r="J6" s="13"/>
      <c r="K6" s="13"/>
      <c r="L6" s="13"/>
      <c r="M6" s="13"/>
      <c r="N6" s="13"/>
      <c r="O6" s="13"/>
      <c r="P6" s="41"/>
      <c r="Q6" s="3"/>
      <c r="R6" s="3"/>
      <c r="S6" s="3"/>
      <c r="T6" s="3"/>
      <c r="U6" s="3"/>
      <c r="V6" s="3"/>
      <c r="W6" s="3"/>
      <c r="X6" s="3"/>
      <c r="Y6" s="3"/>
      <c r="Z6" s="3"/>
      <c r="AA6" s="3"/>
    </row>
    <row r="7" spans="1:27">
      <c r="A7" s="13"/>
      <c r="B7" s="13"/>
      <c r="C7" s="13"/>
      <c r="D7" s="13"/>
      <c r="E7" s="13"/>
      <c r="F7" s="13"/>
      <c r="G7" s="13"/>
      <c r="H7" s="13"/>
      <c r="I7" s="13"/>
      <c r="J7" s="13"/>
      <c r="K7" s="13"/>
      <c r="L7" s="13"/>
      <c r="M7" s="13"/>
      <c r="N7" s="13"/>
      <c r="O7" s="13"/>
      <c r="P7" s="41"/>
      <c r="Q7" s="3"/>
      <c r="R7" s="3"/>
      <c r="S7" s="3"/>
      <c r="T7" s="3"/>
      <c r="U7" s="3"/>
      <c r="V7" s="3"/>
      <c r="W7" s="3"/>
      <c r="X7" s="3"/>
      <c r="Y7" s="3"/>
      <c r="Z7" s="3"/>
      <c r="AA7" s="3"/>
    </row>
    <row r="8" spans="1:27">
      <c r="A8" s="15"/>
      <c r="B8" s="13"/>
      <c r="C8" s="13"/>
      <c r="D8" s="13"/>
      <c r="E8" s="13"/>
      <c r="F8" s="13"/>
      <c r="G8" s="13"/>
      <c r="H8" s="13"/>
      <c r="I8" s="13"/>
      <c r="J8" s="13"/>
      <c r="K8" s="13"/>
      <c r="L8" s="13"/>
      <c r="M8" s="13"/>
      <c r="N8" s="13"/>
      <c r="O8" s="13"/>
      <c r="P8" s="41"/>
      <c r="Q8" s="3"/>
      <c r="R8" s="3"/>
      <c r="S8" s="3"/>
      <c r="T8" s="3"/>
      <c r="U8" s="3"/>
      <c r="V8" s="3"/>
      <c r="W8" s="3"/>
      <c r="X8" s="3"/>
      <c r="Y8" s="3"/>
      <c r="Z8" s="3"/>
      <c r="AA8" s="3"/>
    </row>
    <row r="9" spans="1:27">
      <c r="A9" s="15"/>
      <c r="B9" s="50"/>
      <c r="C9" s="50"/>
      <c r="D9" s="50"/>
      <c r="E9" s="239" t="s">
        <v>160</v>
      </c>
      <c r="F9" s="239"/>
      <c r="G9" s="239"/>
      <c r="H9" s="239"/>
      <c r="I9" s="239"/>
      <c r="J9" s="239"/>
      <c r="K9" s="13"/>
      <c r="L9" s="13"/>
      <c r="M9" s="13"/>
      <c r="N9" s="13"/>
      <c r="O9" s="13"/>
      <c r="P9" s="41"/>
      <c r="Q9" s="3"/>
      <c r="R9" s="3"/>
      <c r="S9" s="3"/>
      <c r="T9" s="3"/>
      <c r="U9" s="3"/>
      <c r="V9" s="3"/>
      <c r="W9" s="3"/>
      <c r="X9" s="3"/>
      <c r="Y9" s="3"/>
      <c r="Z9" s="3"/>
      <c r="AA9" s="3"/>
    </row>
    <row r="10" spans="1:27" ht="60">
      <c r="A10" s="13"/>
      <c r="B10" s="186" t="s">
        <v>237</v>
      </c>
      <c r="C10" s="186"/>
      <c r="D10" s="186"/>
      <c r="E10" s="44" t="s">
        <v>16</v>
      </c>
      <c r="F10" s="46" t="s">
        <v>120</v>
      </c>
      <c r="G10" s="47" t="s">
        <v>167</v>
      </c>
      <c r="H10" s="44" t="s">
        <v>17</v>
      </c>
      <c r="I10" s="44" t="s">
        <v>86</v>
      </c>
      <c r="J10" s="106" t="s">
        <v>150</v>
      </c>
      <c r="K10" s="13"/>
      <c r="L10" s="13"/>
      <c r="M10" s="13"/>
      <c r="N10" s="13"/>
      <c r="O10" s="13"/>
      <c r="P10" s="41"/>
      <c r="Q10" s="3"/>
      <c r="R10" s="3"/>
      <c r="S10" s="3"/>
      <c r="T10" s="3"/>
      <c r="U10" s="3"/>
      <c r="V10" s="3"/>
      <c r="W10" s="3"/>
      <c r="X10" s="3"/>
      <c r="Y10" s="3"/>
      <c r="Z10" s="3"/>
      <c r="AA10" s="3"/>
    </row>
    <row r="11" spans="1:27" ht="15" customHeight="1">
      <c r="A11" s="13"/>
      <c r="B11" s="235" t="s">
        <v>22</v>
      </c>
      <c r="C11" s="236"/>
      <c r="D11" s="237"/>
      <c r="E11" s="79"/>
      <c r="F11" s="79"/>
      <c r="G11" s="79"/>
      <c r="H11" s="79"/>
      <c r="I11" s="79"/>
      <c r="J11" s="79"/>
      <c r="K11" s="13"/>
      <c r="L11" s="13"/>
      <c r="M11" s="13"/>
      <c r="N11" s="13"/>
      <c r="O11" s="13"/>
      <c r="P11" s="41"/>
      <c r="Q11" s="3"/>
      <c r="R11" s="3"/>
      <c r="S11" s="3"/>
      <c r="T11" s="3"/>
      <c r="U11" s="3"/>
      <c r="V11" s="3"/>
      <c r="W11" s="3"/>
      <c r="X11" s="3"/>
      <c r="Y11" s="3"/>
      <c r="Z11" s="3"/>
      <c r="AA11" s="3"/>
    </row>
    <row r="12" spans="1:27">
      <c r="A12" s="13"/>
      <c r="B12" s="235" t="s">
        <v>25</v>
      </c>
      <c r="C12" s="236"/>
      <c r="D12" s="237"/>
      <c r="E12" s="79"/>
      <c r="F12" s="79"/>
      <c r="G12" s="79"/>
      <c r="H12" s="79"/>
      <c r="I12" s="79"/>
      <c r="J12" s="79"/>
      <c r="K12" s="13"/>
      <c r="L12" s="13"/>
      <c r="M12" s="13"/>
      <c r="N12" s="13"/>
      <c r="O12" s="13"/>
      <c r="P12" s="41"/>
      <c r="Q12" s="3"/>
      <c r="R12" s="3"/>
      <c r="S12" s="3"/>
      <c r="T12" s="3"/>
      <c r="U12" s="3"/>
      <c r="V12" s="3"/>
      <c r="W12" s="3"/>
      <c r="X12" s="3"/>
      <c r="Y12" s="3"/>
      <c r="Z12" s="3"/>
      <c r="AA12" s="3"/>
    </row>
    <row r="13" spans="1:27">
      <c r="A13" s="13"/>
      <c r="B13" s="235" t="s">
        <v>23</v>
      </c>
      <c r="C13" s="236"/>
      <c r="D13" s="237"/>
      <c r="E13" s="79"/>
      <c r="F13" s="79"/>
      <c r="G13" s="79"/>
      <c r="H13" s="79"/>
      <c r="I13" s="79"/>
      <c r="J13" s="79"/>
      <c r="K13" s="13"/>
      <c r="L13" s="13"/>
      <c r="M13" s="13"/>
      <c r="N13" s="13"/>
      <c r="O13" s="13"/>
      <c r="P13" s="41"/>
      <c r="Q13" s="3"/>
      <c r="R13" s="3"/>
      <c r="S13" s="3"/>
      <c r="T13" s="3"/>
      <c r="U13" s="3"/>
      <c r="V13" s="3"/>
      <c r="W13" s="3"/>
      <c r="X13" s="3"/>
      <c r="Y13" s="3"/>
      <c r="Z13" s="3"/>
      <c r="AA13" s="3"/>
    </row>
    <row r="14" spans="1:27">
      <c r="A14" s="13"/>
      <c r="B14" s="238" t="s">
        <v>187</v>
      </c>
      <c r="C14" s="238"/>
      <c r="D14" s="238"/>
      <c r="E14" s="79"/>
      <c r="F14" s="79"/>
      <c r="G14" s="79"/>
      <c r="H14" s="79"/>
      <c r="I14" s="79"/>
      <c r="J14" s="79"/>
      <c r="K14" s="13"/>
      <c r="L14" s="13"/>
      <c r="M14" s="13"/>
      <c r="N14" s="13"/>
      <c r="O14" s="13"/>
      <c r="P14" s="41"/>
      <c r="Q14" s="3"/>
      <c r="R14" s="3"/>
      <c r="S14" s="3"/>
      <c r="T14" s="3"/>
      <c r="U14" s="3"/>
      <c r="V14" s="3"/>
      <c r="W14" s="3"/>
      <c r="X14" s="3"/>
      <c r="Y14" s="3"/>
      <c r="Z14" s="3"/>
      <c r="AA14" s="3"/>
    </row>
    <row r="15" spans="1:27">
      <c r="A15" s="13"/>
      <c r="B15" s="238" t="s">
        <v>188</v>
      </c>
      <c r="C15" s="238"/>
      <c r="D15" s="238"/>
      <c r="E15" s="79"/>
      <c r="F15" s="79"/>
      <c r="G15" s="79"/>
      <c r="H15" s="79"/>
      <c r="I15" s="79"/>
      <c r="J15" s="79"/>
      <c r="K15" s="13"/>
      <c r="L15" s="13"/>
      <c r="M15" s="13"/>
      <c r="N15" s="13"/>
      <c r="O15" s="13"/>
      <c r="P15" s="41"/>
      <c r="Q15" s="3"/>
      <c r="R15" s="3"/>
      <c r="S15" s="3"/>
      <c r="T15" s="3"/>
      <c r="U15" s="3"/>
      <c r="V15" s="3"/>
      <c r="W15" s="3"/>
      <c r="X15" s="3"/>
      <c r="Y15" s="3"/>
      <c r="Z15" s="3"/>
      <c r="AA15" s="3"/>
    </row>
    <row r="16" spans="1:27">
      <c r="A16" s="13"/>
      <c r="B16" s="238" t="s">
        <v>24</v>
      </c>
      <c r="C16" s="238"/>
      <c r="D16" s="238"/>
      <c r="E16" s="79"/>
      <c r="F16" s="79"/>
      <c r="G16" s="79"/>
      <c r="H16" s="79"/>
      <c r="I16" s="79"/>
      <c r="J16" s="79"/>
      <c r="K16" s="13"/>
      <c r="L16" s="13"/>
      <c r="M16" s="13"/>
      <c r="N16" s="13"/>
      <c r="O16" s="13"/>
      <c r="P16" s="41"/>
      <c r="Q16" s="3"/>
      <c r="R16" s="3"/>
      <c r="S16" s="3"/>
      <c r="T16" s="3"/>
      <c r="U16" s="3"/>
      <c r="V16" s="3"/>
      <c r="W16" s="3"/>
      <c r="X16" s="3"/>
      <c r="Y16" s="3"/>
      <c r="Z16" s="3"/>
      <c r="AA16" s="3"/>
    </row>
    <row r="17" spans="1:27" ht="15.75" thickBot="1">
      <c r="A17" s="13"/>
      <c r="B17" s="225" t="s">
        <v>135</v>
      </c>
      <c r="C17" s="225"/>
      <c r="D17" s="225"/>
      <c r="E17" s="93"/>
      <c r="F17" s="93"/>
      <c r="G17" s="93"/>
      <c r="H17" s="93"/>
      <c r="I17" s="93"/>
      <c r="J17" s="93"/>
      <c r="K17" s="13"/>
      <c r="L17" s="13"/>
      <c r="M17" s="13"/>
      <c r="N17" s="13"/>
      <c r="O17" s="13"/>
      <c r="P17" s="41"/>
      <c r="Q17" s="3"/>
      <c r="R17" s="3"/>
      <c r="S17" s="3"/>
      <c r="T17" s="3"/>
      <c r="U17" s="3"/>
      <c r="V17" s="3"/>
      <c r="W17" s="3"/>
      <c r="X17" s="3"/>
      <c r="Y17" s="3"/>
      <c r="Z17" s="3"/>
      <c r="AA17" s="3"/>
    </row>
    <row r="18" spans="1:27" ht="30" customHeight="1">
      <c r="A18" s="13"/>
      <c r="B18" s="230" t="s">
        <v>101</v>
      </c>
      <c r="C18" s="231"/>
      <c r="D18" s="232"/>
      <c r="E18" s="94" t="str">
        <f t="shared" ref="E18:J18" si="0">IF(COUNTIFS(E11:E17,"katastrophal")&gt;0,"katastrophal",IF(COUNTIFS(E11:E17,"schwerwiegend")&gt;0,"schwerwiegend",IF(COUNTIFS(E11:E17,"mittel")&gt;0,"mittel",IF(COUNTIFS(E11:E17,"gering")&gt;0,"gering",IF(COUNTIFS(E11:E17,"unbedeutend")&gt;0,"unbedeutend","")))))</f>
        <v/>
      </c>
      <c r="F18" s="94" t="str">
        <f t="shared" si="0"/>
        <v/>
      </c>
      <c r="G18" s="94" t="str">
        <f t="shared" si="0"/>
        <v/>
      </c>
      <c r="H18" s="94" t="str">
        <f t="shared" si="0"/>
        <v/>
      </c>
      <c r="I18" s="94" t="str">
        <f t="shared" si="0"/>
        <v/>
      </c>
      <c r="J18" s="94" t="str">
        <f t="shared" si="0"/>
        <v/>
      </c>
      <c r="K18" s="13"/>
      <c r="L18" s="13"/>
      <c r="M18" s="13"/>
      <c r="N18" s="13"/>
      <c r="O18" s="13"/>
      <c r="P18" s="41"/>
      <c r="Q18" s="3"/>
      <c r="R18" s="3"/>
      <c r="S18" s="3"/>
      <c r="T18" s="3"/>
      <c r="U18" s="3"/>
      <c r="V18" s="3"/>
      <c r="W18" s="3"/>
      <c r="X18" s="3"/>
      <c r="Y18" s="3"/>
      <c r="Z18" s="3"/>
      <c r="AA18" s="3"/>
    </row>
    <row r="19" spans="1:27">
      <c r="A19" s="13"/>
      <c r="B19" s="31"/>
      <c r="C19" s="31"/>
      <c r="D19" s="31"/>
      <c r="E19" s="27"/>
      <c r="F19" s="27"/>
      <c r="G19" s="27"/>
      <c r="H19" s="27"/>
      <c r="I19" s="27"/>
      <c r="J19" s="13"/>
      <c r="K19" s="13"/>
      <c r="L19" s="13"/>
      <c r="M19" s="13"/>
      <c r="N19" s="13"/>
      <c r="O19" s="13"/>
      <c r="P19" s="41"/>
      <c r="Q19" s="3"/>
      <c r="R19" s="3"/>
      <c r="S19" s="3"/>
      <c r="T19" s="3"/>
      <c r="U19" s="3"/>
      <c r="V19" s="3"/>
      <c r="W19" s="3"/>
      <c r="X19" s="3"/>
      <c r="Y19" s="3"/>
      <c r="Z19" s="3"/>
      <c r="AA19" s="3"/>
    </row>
    <row r="20" spans="1:27">
      <c r="A20" s="13"/>
      <c r="B20" s="13" t="s">
        <v>29</v>
      </c>
      <c r="C20" s="13"/>
      <c r="D20" s="13"/>
      <c r="E20" s="13"/>
      <c r="F20" s="13"/>
      <c r="G20" s="13"/>
      <c r="H20" s="13"/>
      <c r="I20" s="13"/>
      <c r="J20" s="13"/>
      <c r="K20" s="13"/>
      <c r="L20" s="13"/>
      <c r="M20" s="13"/>
      <c r="N20" s="13"/>
      <c r="O20" s="13"/>
      <c r="P20" s="41"/>
      <c r="Q20" s="3"/>
      <c r="R20" s="3"/>
      <c r="S20" s="3"/>
      <c r="T20" s="3"/>
      <c r="U20" s="3"/>
      <c r="V20" s="3"/>
      <c r="W20" s="3"/>
      <c r="X20" s="3"/>
      <c r="Y20" s="3"/>
      <c r="Z20" s="3"/>
      <c r="AA20" s="3"/>
    </row>
    <row r="21" spans="1:27">
      <c r="A21" s="13"/>
      <c r="B21" s="208"/>
      <c r="C21" s="209"/>
      <c r="D21" s="209"/>
      <c r="E21" s="209"/>
      <c r="F21" s="209"/>
      <c r="G21" s="209"/>
      <c r="H21" s="209"/>
      <c r="I21" s="209"/>
      <c r="J21" s="209"/>
      <c r="K21" s="209"/>
      <c r="L21" s="209"/>
      <c r="M21" s="209"/>
      <c r="N21" s="209"/>
      <c r="O21" s="210"/>
      <c r="P21" s="41"/>
      <c r="Q21" s="3"/>
      <c r="R21" s="3"/>
      <c r="S21" s="3"/>
      <c r="T21" s="3"/>
      <c r="U21" s="3"/>
      <c r="V21" s="3"/>
      <c r="W21" s="3"/>
      <c r="X21" s="3"/>
      <c r="Y21" s="3"/>
      <c r="Z21" s="3"/>
      <c r="AA21" s="3"/>
    </row>
    <row r="22" spans="1:27">
      <c r="A22" s="13"/>
      <c r="B22" s="211"/>
      <c r="C22" s="212"/>
      <c r="D22" s="212"/>
      <c r="E22" s="212"/>
      <c r="F22" s="212"/>
      <c r="G22" s="212"/>
      <c r="H22" s="212"/>
      <c r="I22" s="212"/>
      <c r="J22" s="212"/>
      <c r="K22" s="212"/>
      <c r="L22" s="212"/>
      <c r="M22" s="212"/>
      <c r="N22" s="212"/>
      <c r="O22" s="213"/>
      <c r="P22" s="41"/>
      <c r="Q22" s="3"/>
      <c r="R22" s="3"/>
      <c r="S22" s="3"/>
      <c r="T22" s="3"/>
      <c r="U22" s="3"/>
      <c r="V22" s="3"/>
      <c r="W22" s="3"/>
      <c r="X22" s="3"/>
      <c r="Y22" s="3"/>
      <c r="Z22" s="3"/>
      <c r="AA22" s="3"/>
    </row>
    <row r="23" spans="1:27">
      <c r="A23" s="13"/>
      <c r="B23" s="211"/>
      <c r="C23" s="212"/>
      <c r="D23" s="212"/>
      <c r="E23" s="212"/>
      <c r="F23" s="212"/>
      <c r="G23" s="212"/>
      <c r="H23" s="212"/>
      <c r="I23" s="212"/>
      <c r="J23" s="212"/>
      <c r="K23" s="212"/>
      <c r="L23" s="212"/>
      <c r="M23" s="212"/>
      <c r="N23" s="212"/>
      <c r="O23" s="213"/>
      <c r="P23" s="41"/>
      <c r="Q23" s="3"/>
      <c r="R23" s="3"/>
      <c r="S23" s="3"/>
      <c r="T23" s="3"/>
      <c r="U23" s="3"/>
      <c r="V23" s="3"/>
      <c r="W23" s="3"/>
      <c r="X23" s="3"/>
      <c r="Y23" s="3"/>
      <c r="Z23" s="3"/>
      <c r="AA23" s="3"/>
    </row>
    <row r="24" spans="1:27">
      <c r="A24" s="13"/>
      <c r="B24" s="211"/>
      <c r="C24" s="212"/>
      <c r="D24" s="212"/>
      <c r="E24" s="212"/>
      <c r="F24" s="212"/>
      <c r="G24" s="212"/>
      <c r="H24" s="212"/>
      <c r="I24" s="212"/>
      <c r="J24" s="212"/>
      <c r="K24" s="212"/>
      <c r="L24" s="212"/>
      <c r="M24" s="212"/>
      <c r="N24" s="212"/>
      <c r="O24" s="213"/>
      <c r="P24" s="41"/>
      <c r="Q24" s="3"/>
      <c r="R24" s="3"/>
      <c r="S24" s="3"/>
      <c r="T24" s="3"/>
      <c r="U24" s="3"/>
      <c r="V24" s="3"/>
      <c r="W24" s="3"/>
      <c r="X24" s="3"/>
      <c r="Y24" s="3"/>
      <c r="Z24" s="3"/>
      <c r="AA24" s="3"/>
    </row>
    <row r="25" spans="1:27">
      <c r="A25" s="13"/>
      <c r="B25" s="211"/>
      <c r="C25" s="212"/>
      <c r="D25" s="212"/>
      <c r="E25" s="212"/>
      <c r="F25" s="212"/>
      <c r="G25" s="212"/>
      <c r="H25" s="212"/>
      <c r="I25" s="212"/>
      <c r="J25" s="212"/>
      <c r="K25" s="212"/>
      <c r="L25" s="212"/>
      <c r="M25" s="212"/>
      <c r="N25" s="212"/>
      <c r="O25" s="213"/>
      <c r="P25" s="41"/>
      <c r="Q25" s="3"/>
      <c r="R25" s="3"/>
      <c r="S25" s="3"/>
      <c r="T25" s="3"/>
      <c r="U25" s="3"/>
      <c r="V25" s="3"/>
      <c r="W25" s="3"/>
      <c r="X25" s="3"/>
      <c r="Y25" s="3"/>
      <c r="Z25" s="3"/>
      <c r="AA25" s="3"/>
    </row>
    <row r="26" spans="1:27">
      <c r="A26" s="13"/>
      <c r="B26" s="211"/>
      <c r="C26" s="212"/>
      <c r="D26" s="212"/>
      <c r="E26" s="212"/>
      <c r="F26" s="212"/>
      <c r="G26" s="212"/>
      <c r="H26" s="212"/>
      <c r="I26" s="212"/>
      <c r="J26" s="212"/>
      <c r="K26" s="212"/>
      <c r="L26" s="212"/>
      <c r="M26" s="212"/>
      <c r="N26" s="212"/>
      <c r="O26" s="213"/>
      <c r="P26" s="41"/>
      <c r="Q26" s="3"/>
      <c r="R26" s="3"/>
      <c r="S26" s="3"/>
      <c r="T26" s="3"/>
      <c r="U26" s="3"/>
      <c r="V26" s="3"/>
      <c r="W26" s="3"/>
      <c r="X26" s="3"/>
      <c r="Y26" s="3"/>
      <c r="Z26" s="3"/>
      <c r="AA26" s="3"/>
    </row>
    <row r="27" spans="1:27">
      <c r="A27" s="13"/>
      <c r="B27" s="214"/>
      <c r="C27" s="215"/>
      <c r="D27" s="215"/>
      <c r="E27" s="215"/>
      <c r="F27" s="215"/>
      <c r="G27" s="215"/>
      <c r="H27" s="215"/>
      <c r="I27" s="215"/>
      <c r="J27" s="215"/>
      <c r="K27" s="215"/>
      <c r="L27" s="215"/>
      <c r="M27" s="215"/>
      <c r="N27" s="215"/>
      <c r="O27" s="216"/>
      <c r="P27" s="41"/>
      <c r="Q27" s="3"/>
      <c r="R27" s="3"/>
      <c r="S27" s="3"/>
      <c r="T27" s="3"/>
      <c r="U27" s="3"/>
      <c r="V27" s="3"/>
      <c r="W27" s="3"/>
      <c r="X27" s="3"/>
      <c r="Y27" s="3"/>
      <c r="Z27" s="3"/>
      <c r="AA27" s="3"/>
    </row>
    <row r="28" spans="1:27">
      <c r="A28" s="13"/>
      <c r="B28" s="31"/>
      <c r="C28" s="31"/>
      <c r="D28" s="31"/>
      <c r="E28" s="27"/>
      <c r="F28" s="27"/>
      <c r="G28" s="27"/>
      <c r="H28" s="27"/>
      <c r="I28" s="27"/>
      <c r="J28" s="13"/>
      <c r="K28" s="13"/>
      <c r="L28" s="13"/>
      <c r="M28" s="13"/>
      <c r="N28" s="13"/>
      <c r="O28" s="13"/>
      <c r="P28" s="41"/>
      <c r="Q28" s="3"/>
      <c r="R28" s="3"/>
      <c r="S28" s="3"/>
      <c r="T28" s="3"/>
      <c r="U28" s="3"/>
      <c r="V28" s="3"/>
      <c r="W28" s="3"/>
      <c r="X28" s="3"/>
      <c r="Y28" s="3"/>
      <c r="Z28" s="3"/>
      <c r="AA28" s="3"/>
    </row>
    <row r="29" spans="1:27">
      <c r="A29" s="13"/>
      <c r="B29" s="31"/>
      <c r="C29" s="31"/>
      <c r="D29" s="31"/>
      <c r="E29" s="27"/>
      <c r="F29" s="27"/>
      <c r="G29" s="27"/>
      <c r="H29" s="27"/>
      <c r="I29" s="27"/>
      <c r="J29" s="13"/>
      <c r="K29" s="13"/>
      <c r="L29" s="13"/>
      <c r="M29" s="13"/>
      <c r="N29" s="13"/>
      <c r="O29" s="13"/>
      <c r="P29" s="41"/>
      <c r="Q29" s="3"/>
      <c r="R29" s="3"/>
      <c r="S29" s="3"/>
      <c r="T29" s="3"/>
      <c r="U29" s="3"/>
      <c r="V29" s="3"/>
      <c r="W29" s="3"/>
      <c r="X29" s="3"/>
      <c r="Y29" s="3"/>
      <c r="Z29" s="3"/>
      <c r="AA29" s="3"/>
    </row>
    <row r="30" spans="1:27">
      <c r="A30" s="13"/>
      <c r="B30" s="31"/>
      <c r="C30" s="31"/>
      <c r="D30" s="31"/>
      <c r="E30" s="27"/>
      <c r="F30" s="27"/>
      <c r="G30" s="27"/>
      <c r="H30" s="27"/>
      <c r="I30" s="27"/>
      <c r="J30" s="13"/>
      <c r="K30" s="13"/>
      <c r="L30" s="13"/>
      <c r="M30" s="13"/>
      <c r="N30" s="13"/>
      <c r="O30" s="13"/>
      <c r="P30" s="41"/>
      <c r="Q30" s="3"/>
      <c r="R30" s="3"/>
      <c r="S30" s="3"/>
      <c r="T30" s="3"/>
      <c r="U30" s="3"/>
      <c r="V30" s="3"/>
      <c r="W30" s="3"/>
      <c r="X30" s="3"/>
      <c r="Y30" s="3"/>
      <c r="Z30" s="3"/>
      <c r="AA30" s="3"/>
    </row>
    <row r="31" spans="1:27">
      <c r="A31" s="14" t="s">
        <v>33</v>
      </c>
      <c r="B31" s="32" t="s">
        <v>102</v>
      </c>
      <c r="C31" s="32"/>
      <c r="D31" s="32"/>
      <c r="E31" s="27"/>
      <c r="F31" s="27"/>
      <c r="G31" s="27"/>
      <c r="H31" s="27"/>
      <c r="I31" s="27"/>
      <c r="J31" s="13"/>
      <c r="K31" s="13"/>
      <c r="L31" s="13"/>
      <c r="M31" s="13"/>
      <c r="N31" s="13"/>
      <c r="O31" s="13"/>
      <c r="P31" s="41"/>
      <c r="Q31" s="3"/>
      <c r="R31" s="3"/>
      <c r="S31" s="3"/>
      <c r="T31" s="3"/>
      <c r="U31" s="3"/>
      <c r="V31" s="3"/>
      <c r="W31" s="3"/>
      <c r="X31" s="3"/>
      <c r="Y31" s="3"/>
      <c r="Z31" s="3"/>
      <c r="AA31" s="3"/>
    </row>
    <row r="32" spans="1:27">
      <c r="A32" s="13"/>
      <c r="B32" s="31"/>
      <c r="C32" s="31"/>
      <c r="D32" s="31"/>
      <c r="E32" s="27"/>
      <c r="F32" s="27"/>
      <c r="G32" s="27"/>
      <c r="H32" s="27"/>
      <c r="I32" s="27"/>
      <c r="J32" s="13"/>
      <c r="K32" s="13"/>
      <c r="L32" s="13"/>
      <c r="M32" s="13"/>
      <c r="N32" s="13"/>
      <c r="O32" s="13"/>
      <c r="P32" s="41"/>
      <c r="Q32" s="3"/>
      <c r="R32" s="3"/>
      <c r="S32" s="3"/>
      <c r="T32" s="3"/>
      <c r="U32" s="3"/>
      <c r="V32" s="3"/>
      <c r="W32" s="3"/>
      <c r="X32" s="3"/>
      <c r="Y32" s="3"/>
      <c r="Z32" s="3"/>
      <c r="AA32" s="3"/>
    </row>
    <row r="33" spans="1:27">
      <c r="A33" s="12"/>
      <c r="B33" s="30"/>
      <c r="C33" s="30"/>
      <c r="D33" s="30"/>
      <c r="E33" s="227" t="s">
        <v>132</v>
      </c>
      <c r="F33" s="227"/>
      <c r="G33" s="227"/>
      <c r="H33" s="227"/>
      <c r="I33" s="227"/>
      <c r="J33" s="227"/>
      <c r="K33" s="13"/>
      <c r="L33" s="13"/>
      <c r="M33" s="13"/>
      <c r="N33" s="13"/>
      <c r="O33" s="13"/>
      <c r="P33" s="41"/>
      <c r="Q33" s="3"/>
      <c r="R33" s="3"/>
      <c r="S33" s="3"/>
      <c r="T33" s="3"/>
      <c r="U33" s="3"/>
      <c r="V33" s="3"/>
      <c r="W33" s="3"/>
      <c r="X33" s="3"/>
      <c r="Y33" s="3"/>
      <c r="Z33" s="3"/>
      <c r="AA33" s="3"/>
    </row>
    <row r="34" spans="1:27" ht="30">
      <c r="A34" s="13"/>
      <c r="B34" s="229" t="s">
        <v>238</v>
      </c>
      <c r="C34" s="229"/>
      <c r="D34" s="229"/>
      <c r="E34" s="48" t="s">
        <v>16</v>
      </c>
      <c r="F34" s="49" t="s">
        <v>120</v>
      </c>
      <c r="G34" s="49" t="s">
        <v>167</v>
      </c>
      <c r="H34" s="48" t="s">
        <v>17</v>
      </c>
      <c r="I34" s="48" t="s">
        <v>86</v>
      </c>
      <c r="J34" s="106" t="s">
        <v>239</v>
      </c>
      <c r="K34" s="13"/>
      <c r="L34" s="13"/>
      <c r="M34" s="13"/>
      <c r="N34" s="13"/>
      <c r="O34" s="13"/>
      <c r="P34" s="41"/>
      <c r="Q34" s="3"/>
      <c r="R34" s="3"/>
      <c r="S34" s="3"/>
      <c r="T34" s="3"/>
      <c r="U34" s="3"/>
      <c r="V34" s="3"/>
      <c r="W34" s="3"/>
      <c r="X34" s="3"/>
      <c r="Y34" s="3"/>
      <c r="Z34" s="3"/>
      <c r="AA34" s="3"/>
    </row>
    <row r="35" spans="1:27" ht="27.75" customHeight="1">
      <c r="A35" s="13"/>
      <c r="B35" s="205" t="s">
        <v>99</v>
      </c>
      <c r="C35" s="206"/>
      <c r="D35" s="207"/>
      <c r="E35" s="95" t="s">
        <v>93</v>
      </c>
      <c r="F35" s="95" t="s">
        <v>93</v>
      </c>
      <c r="G35" s="95" t="s">
        <v>9</v>
      </c>
      <c r="H35" s="95" t="s">
        <v>92</v>
      </c>
      <c r="I35" s="95" t="s">
        <v>92</v>
      </c>
      <c r="J35" s="95" t="s">
        <v>93</v>
      </c>
      <c r="K35" s="13"/>
      <c r="L35" s="13"/>
      <c r="M35" s="13"/>
      <c r="N35" s="13"/>
      <c r="O35" s="13"/>
      <c r="P35" s="41"/>
      <c r="Q35" s="3"/>
      <c r="R35" s="3"/>
      <c r="S35" s="3"/>
      <c r="T35" s="3"/>
      <c r="U35" s="3"/>
      <c r="V35" s="3"/>
      <c r="W35" s="3"/>
      <c r="X35" s="3"/>
      <c r="Y35" s="3"/>
      <c r="Z35" s="3"/>
      <c r="AA35" s="3"/>
    </row>
    <row r="36" spans="1:27">
      <c r="A36" s="13"/>
      <c r="B36" s="31"/>
      <c r="C36" s="31"/>
      <c r="D36" s="31"/>
      <c r="E36" s="27"/>
      <c r="F36" s="27"/>
      <c r="G36" s="27"/>
      <c r="H36" s="27"/>
      <c r="I36" s="27"/>
      <c r="J36" s="13"/>
      <c r="K36" s="13"/>
      <c r="L36" s="13"/>
      <c r="M36" s="13"/>
      <c r="N36" s="13"/>
      <c r="O36" s="13"/>
      <c r="P36" s="41"/>
      <c r="Q36" s="3"/>
      <c r="R36" s="3"/>
      <c r="S36" s="3"/>
      <c r="T36" s="3"/>
      <c r="U36" s="3"/>
      <c r="V36" s="3"/>
      <c r="W36" s="3"/>
      <c r="X36" s="3"/>
      <c r="Y36" s="3"/>
      <c r="Z36" s="3"/>
      <c r="AA36" s="3"/>
    </row>
    <row r="37" spans="1:27" ht="50.25" customHeight="1">
      <c r="A37" s="13"/>
      <c r="B37" s="233" t="s">
        <v>195</v>
      </c>
      <c r="C37" s="233"/>
      <c r="D37" s="233"/>
      <c r="E37" s="233"/>
      <c r="F37" s="233"/>
      <c r="G37" s="233"/>
      <c r="H37" s="233"/>
      <c r="I37" s="233"/>
      <c r="J37" s="233"/>
      <c r="K37" s="233"/>
      <c r="L37" s="233"/>
      <c r="M37" s="233"/>
      <c r="N37" s="233"/>
      <c r="O37" s="233"/>
      <c r="P37" s="41"/>
      <c r="Q37" s="3"/>
      <c r="R37" s="3"/>
      <c r="S37" s="3"/>
      <c r="T37" s="3"/>
      <c r="U37" s="3"/>
      <c r="V37" s="3"/>
      <c r="W37" s="3"/>
      <c r="X37" s="3"/>
      <c r="Y37" s="3"/>
      <c r="Z37" s="3"/>
      <c r="AA37" s="3"/>
    </row>
    <row r="38" spans="1:27">
      <c r="A38" s="13"/>
      <c r="B38" s="208"/>
      <c r="C38" s="217"/>
      <c r="D38" s="217"/>
      <c r="E38" s="217"/>
      <c r="F38" s="217"/>
      <c r="G38" s="217"/>
      <c r="H38" s="217"/>
      <c r="I38" s="217"/>
      <c r="J38" s="217"/>
      <c r="K38" s="217"/>
      <c r="L38" s="217"/>
      <c r="M38" s="217"/>
      <c r="N38" s="217"/>
      <c r="O38" s="218"/>
      <c r="P38" s="41"/>
      <c r="Q38" s="3"/>
      <c r="R38" s="3"/>
      <c r="S38" s="3"/>
      <c r="T38" s="3"/>
      <c r="U38" s="3"/>
      <c r="V38" s="3"/>
      <c r="W38" s="3"/>
      <c r="X38" s="3"/>
      <c r="Y38" s="3"/>
      <c r="Z38" s="3"/>
      <c r="AA38" s="3"/>
    </row>
    <row r="39" spans="1:27">
      <c r="A39" s="13"/>
      <c r="B39" s="219"/>
      <c r="C39" s="220"/>
      <c r="D39" s="220"/>
      <c r="E39" s="220"/>
      <c r="F39" s="220"/>
      <c r="G39" s="220"/>
      <c r="H39" s="220"/>
      <c r="I39" s="220"/>
      <c r="J39" s="220"/>
      <c r="K39" s="220"/>
      <c r="L39" s="220"/>
      <c r="M39" s="220"/>
      <c r="N39" s="220"/>
      <c r="O39" s="221"/>
      <c r="P39" s="41"/>
      <c r="Q39" s="3"/>
      <c r="R39" s="3"/>
      <c r="S39" s="3"/>
      <c r="T39" s="3"/>
      <c r="U39" s="3"/>
      <c r="V39" s="3"/>
      <c r="W39" s="3"/>
      <c r="X39" s="3"/>
      <c r="Y39" s="3"/>
      <c r="Z39" s="3"/>
      <c r="AA39" s="3"/>
    </row>
    <row r="40" spans="1:27">
      <c r="A40" s="13"/>
      <c r="B40" s="219"/>
      <c r="C40" s="220"/>
      <c r="D40" s="220"/>
      <c r="E40" s="220"/>
      <c r="F40" s="220"/>
      <c r="G40" s="220"/>
      <c r="H40" s="220"/>
      <c r="I40" s="220"/>
      <c r="J40" s="220"/>
      <c r="K40" s="220"/>
      <c r="L40" s="220"/>
      <c r="M40" s="220"/>
      <c r="N40" s="220"/>
      <c r="O40" s="221"/>
      <c r="P40" s="41"/>
      <c r="Q40" s="3"/>
      <c r="R40" s="3"/>
      <c r="S40" s="3"/>
      <c r="T40" s="3"/>
      <c r="U40" s="3"/>
      <c r="V40" s="3"/>
      <c r="W40" s="3"/>
      <c r="X40" s="3"/>
      <c r="Y40" s="3"/>
      <c r="Z40" s="3"/>
      <c r="AA40" s="3"/>
    </row>
    <row r="41" spans="1:27">
      <c r="A41" s="13"/>
      <c r="B41" s="219"/>
      <c r="C41" s="220"/>
      <c r="D41" s="220"/>
      <c r="E41" s="220"/>
      <c r="F41" s="220"/>
      <c r="G41" s="220"/>
      <c r="H41" s="220"/>
      <c r="I41" s="220"/>
      <c r="J41" s="220"/>
      <c r="K41" s="220"/>
      <c r="L41" s="220"/>
      <c r="M41" s="220"/>
      <c r="N41" s="220"/>
      <c r="O41" s="221"/>
      <c r="P41" s="41"/>
      <c r="Q41" s="3"/>
      <c r="R41" s="3"/>
      <c r="S41" s="3"/>
      <c r="T41" s="3"/>
      <c r="U41" s="3"/>
      <c r="V41" s="3"/>
      <c r="W41" s="3"/>
      <c r="X41" s="3"/>
      <c r="Y41" s="3"/>
      <c r="Z41" s="3"/>
      <c r="AA41" s="3"/>
    </row>
    <row r="42" spans="1:27">
      <c r="A42" s="13"/>
      <c r="B42" s="219"/>
      <c r="C42" s="220"/>
      <c r="D42" s="220"/>
      <c r="E42" s="220"/>
      <c r="F42" s="220"/>
      <c r="G42" s="220"/>
      <c r="H42" s="220"/>
      <c r="I42" s="220"/>
      <c r="J42" s="220"/>
      <c r="K42" s="220"/>
      <c r="L42" s="220"/>
      <c r="M42" s="220"/>
      <c r="N42" s="220"/>
      <c r="O42" s="221"/>
      <c r="P42" s="41"/>
      <c r="Q42" s="3"/>
      <c r="R42" s="3"/>
      <c r="S42" s="3"/>
      <c r="T42" s="3"/>
      <c r="U42" s="3"/>
      <c r="V42" s="3"/>
      <c r="W42" s="3"/>
      <c r="X42" s="3"/>
      <c r="Y42" s="3"/>
      <c r="Z42" s="3"/>
      <c r="AA42" s="3"/>
    </row>
    <row r="43" spans="1:27">
      <c r="A43" s="13"/>
      <c r="B43" s="219"/>
      <c r="C43" s="220"/>
      <c r="D43" s="220"/>
      <c r="E43" s="220"/>
      <c r="F43" s="220"/>
      <c r="G43" s="220"/>
      <c r="H43" s="220"/>
      <c r="I43" s="220"/>
      <c r="J43" s="220"/>
      <c r="K43" s="220"/>
      <c r="L43" s="220"/>
      <c r="M43" s="220"/>
      <c r="N43" s="220"/>
      <c r="O43" s="221"/>
      <c r="P43" s="41"/>
      <c r="Q43" s="3"/>
      <c r="R43" s="3"/>
      <c r="S43" s="3"/>
      <c r="T43" s="3"/>
      <c r="U43" s="3"/>
      <c r="V43" s="3"/>
      <c r="W43" s="3"/>
      <c r="X43" s="3"/>
      <c r="Y43" s="3"/>
      <c r="Z43" s="3"/>
      <c r="AA43" s="3"/>
    </row>
    <row r="44" spans="1:27">
      <c r="A44" s="13"/>
      <c r="B44" s="222"/>
      <c r="C44" s="223"/>
      <c r="D44" s="223"/>
      <c r="E44" s="223"/>
      <c r="F44" s="223"/>
      <c r="G44" s="223"/>
      <c r="H44" s="223"/>
      <c r="I44" s="223"/>
      <c r="J44" s="223"/>
      <c r="K44" s="223"/>
      <c r="L44" s="223"/>
      <c r="M44" s="223"/>
      <c r="N44" s="223"/>
      <c r="O44" s="224"/>
      <c r="P44" s="41"/>
      <c r="Q44" s="3"/>
      <c r="R44" s="3"/>
      <c r="S44" s="3"/>
      <c r="T44" s="3"/>
      <c r="U44" s="3"/>
      <c r="V44" s="3"/>
      <c r="W44" s="3"/>
      <c r="X44" s="3"/>
      <c r="Y44" s="3"/>
      <c r="Z44" s="3"/>
      <c r="AA44" s="3"/>
    </row>
    <row r="45" spans="1:27">
      <c r="A45" s="13"/>
      <c r="B45" s="20"/>
      <c r="C45" s="20"/>
      <c r="D45" s="20"/>
      <c r="E45" s="20"/>
      <c r="F45" s="20"/>
      <c r="G45" s="20"/>
      <c r="H45" s="20"/>
      <c r="I45" s="20"/>
      <c r="J45" s="20"/>
      <c r="K45" s="20"/>
      <c r="L45" s="20"/>
      <c r="M45" s="20"/>
      <c r="N45" s="20"/>
      <c r="O45" s="20"/>
      <c r="P45" s="41"/>
      <c r="Q45" s="3"/>
      <c r="R45" s="3"/>
      <c r="S45" s="3"/>
      <c r="T45" s="3"/>
      <c r="U45" s="3"/>
      <c r="V45" s="3"/>
      <c r="W45" s="3"/>
      <c r="X45" s="3"/>
      <c r="Y45" s="3"/>
      <c r="Z45" s="3"/>
      <c r="AA45" s="3"/>
    </row>
    <row r="46" spans="1:27">
      <c r="A46" s="13"/>
      <c r="B46" s="20"/>
      <c r="C46" s="20"/>
      <c r="D46" s="20"/>
      <c r="E46" s="20"/>
      <c r="F46" s="20"/>
      <c r="G46" s="20"/>
      <c r="H46" s="20"/>
      <c r="I46" s="20"/>
      <c r="J46" s="20"/>
      <c r="K46" s="20"/>
      <c r="L46" s="20"/>
      <c r="M46" s="20"/>
      <c r="N46" s="20"/>
      <c r="O46" s="20"/>
      <c r="P46" s="41"/>
      <c r="Q46" s="3"/>
      <c r="R46" s="3"/>
      <c r="S46" s="3"/>
      <c r="T46" s="3"/>
      <c r="U46" s="3"/>
      <c r="V46" s="3"/>
      <c r="W46" s="3"/>
      <c r="X46" s="3"/>
      <c r="Y46" s="3"/>
      <c r="Z46" s="3"/>
      <c r="AA46" s="3"/>
    </row>
    <row r="47" spans="1:27">
      <c r="A47" s="13"/>
      <c r="B47" s="20"/>
      <c r="C47" s="20"/>
      <c r="D47" s="20"/>
      <c r="E47" s="20"/>
      <c r="F47" s="20"/>
      <c r="G47" s="20"/>
      <c r="H47" s="20"/>
      <c r="I47" s="20"/>
      <c r="J47" s="20"/>
      <c r="K47" s="20"/>
      <c r="L47" s="20"/>
      <c r="M47" s="20"/>
      <c r="N47" s="20"/>
      <c r="O47" s="20"/>
      <c r="P47" s="41"/>
      <c r="Q47" s="3"/>
      <c r="R47" s="3"/>
      <c r="S47" s="3"/>
      <c r="T47" s="3"/>
      <c r="U47" s="3"/>
      <c r="V47" s="3"/>
      <c r="W47" s="3"/>
      <c r="X47" s="3"/>
      <c r="Y47" s="3"/>
      <c r="Z47" s="3"/>
      <c r="AA47" s="3"/>
    </row>
    <row r="48" spans="1:27">
      <c r="A48" s="14" t="s">
        <v>100</v>
      </c>
      <c r="B48" s="32" t="s">
        <v>203</v>
      </c>
      <c r="C48" s="31"/>
      <c r="D48" s="31"/>
      <c r="E48" s="27"/>
      <c r="F48" s="27"/>
      <c r="G48" s="27"/>
      <c r="H48" s="27"/>
      <c r="I48" s="27"/>
      <c r="J48" s="13"/>
      <c r="K48" s="13"/>
      <c r="L48" s="13"/>
      <c r="M48" s="13"/>
      <c r="N48" s="13"/>
      <c r="O48" s="13"/>
      <c r="P48" s="41"/>
      <c r="Q48" s="3"/>
      <c r="R48" s="3"/>
      <c r="S48" s="3"/>
      <c r="T48" s="3"/>
      <c r="U48" s="3"/>
      <c r="V48" s="3"/>
      <c r="W48" s="3"/>
      <c r="X48" s="3"/>
      <c r="Y48" s="3"/>
      <c r="Z48" s="3"/>
      <c r="AA48" s="3"/>
    </row>
    <row r="49" spans="1:27">
      <c r="A49" s="14"/>
      <c r="B49" s="99" t="s">
        <v>204</v>
      </c>
      <c r="C49" s="31"/>
      <c r="D49" s="31"/>
      <c r="E49" s="27"/>
      <c r="F49" s="27"/>
      <c r="G49" s="27"/>
      <c r="H49" s="27"/>
      <c r="I49" s="27"/>
      <c r="J49" s="13"/>
      <c r="K49" s="13"/>
      <c r="L49" s="13"/>
      <c r="M49" s="13"/>
      <c r="N49" s="13"/>
      <c r="O49" s="13"/>
      <c r="P49" s="41"/>
      <c r="Q49" s="3"/>
      <c r="R49" s="3"/>
      <c r="S49" s="3"/>
      <c r="T49" s="3"/>
      <c r="U49" s="3"/>
      <c r="V49" s="3"/>
      <c r="W49" s="3"/>
      <c r="X49" s="3"/>
      <c r="Y49" s="3"/>
      <c r="Z49" s="3"/>
      <c r="AA49" s="3"/>
    </row>
    <row r="50" spans="1:27">
      <c r="A50" s="13"/>
      <c r="B50" s="31"/>
      <c r="C50" s="31"/>
      <c r="D50" s="31"/>
      <c r="E50" s="27"/>
      <c r="F50" s="27"/>
      <c r="G50" s="27"/>
      <c r="H50" s="27"/>
      <c r="I50" s="27"/>
      <c r="J50" s="13"/>
      <c r="K50" s="13"/>
      <c r="L50" s="13"/>
      <c r="M50" s="13"/>
      <c r="N50" s="13"/>
      <c r="O50" s="13"/>
      <c r="P50" s="41"/>
      <c r="Q50" s="3"/>
      <c r="R50" s="3"/>
      <c r="S50" s="3"/>
      <c r="T50" s="3"/>
      <c r="U50" s="3"/>
      <c r="V50" s="3"/>
      <c r="W50" s="3"/>
      <c r="X50" s="3"/>
      <c r="Y50" s="3"/>
      <c r="Z50" s="3"/>
      <c r="AA50" s="3"/>
    </row>
    <row r="51" spans="1:27">
      <c r="A51" s="13"/>
      <c r="B51" s="228" t="s">
        <v>197</v>
      </c>
      <c r="C51" s="228"/>
      <c r="D51" s="227" t="s">
        <v>202</v>
      </c>
      <c r="E51" s="227"/>
      <c r="F51" s="227"/>
      <c r="G51" s="227"/>
      <c r="H51" s="227"/>
      <c r="I51" s="27"/>
      <c r="J51" s="13"/>
      <c r="K51" s="13"/>
      <c r="L51" s="13"/>
      <c r="M51" s="13"/>
      <c r="N51" s="13"/>
      <c r="O51" s="13"/>
      <c r="P51" s="41"/>
      <c r="Q51" s="3"/>
      <c r="R51" s="3"/>
      <c r="S51" s="3"/>
      <c r="T51" s="3"/>
      <c r="U51" s="3"/>
      <c r="V51" s="3"/>
      <c r="W51" s="3"/>
      <c r="X51" s="3"/>
      <c r="Y51" s="3"/>
      <c r="Z51" s="3"/>
      <c r="AA51" s="3"/>
    </row>
    <row r="52" spans="1:27">
      <c r="A52" s="13"/>
      <c r="B52" s="228"/>
      <c r="C52" s="228"/>
      <c r="D52" s="64" t="s">
        <v>26</v>
      </c>
      <c r="E52" s="64" t="s">
        <v>14</v>
      </c>
      <c r="F52" s="64" t="s">
        <v>9</v>
      </c>
      <c r="G52" s="64" t="s">
        <v>27</v>
      </c>
      <c r="H52" s="64" t="s">
        <v>28</v>
      </c>
      <c r="I52" s="27"/>
      <c r="J52" s="13"/>
      <c r="K52" s="13"/>
      <c r="L52" s="13"/>
      <c r="M52" s="13"/>
      <c r="N52" s="13"/>
      <c r="O52" s="13"/>
      <c r="P52" s="41"/>
      <c r="Q52" s="3"/>
      <c r="R52" s="3"/>
      <c r="S52" s="3"/>
      <c r="T52" s="3"/>
      <c r="U52" s="3"/>
      <c r="V52" s="3"/>
      <c r="W52" s="3"/>
      <c r="X52" s="3"/>
      <c r="Y52" s="3"/>
      <c r="Z52" s="3"/>
      <c r="AA52" s="3"/>
    </row>
    <row r="53" spans="1:27" ht="51.75" customHeight="1">
      <c r="A53" s="13"/>
      <c r="B53" s="226" t="s">
        <v>99</v>
      </c>
      <c r="C53" s="64" t="s">
        <v>90</v>
      </c>
      <c r="D53" s="96" t="str">
        <f>IF(COUNTIFS(E35,"selten",E18,"unbedeutend")&gt;0,"Hitze","")&amp;" "&amp;IF(COUNTIFS(F35,"selten",F18,"unbedeutend")&gt;0,"Starkregen","")&amp;" "&amp;IF(COUNTIFS(G35,"selten",G18,"unbedeutend")&gt;0,"Überschwemmung","")&amp;" "&amp;IF(COUNTIFS(H35,"selten",H18,"unbedeutend")&gt;0,"Dürre","")&amp;" "&amp;IF(COUNTIFS(I35,"selten",I18,"unbedeutend")&gt;0,"Sturm","")&amp;" "&amp;IF(COUNTIFS(J35,"selten",J18,"unbedeutend")&gt;0,"Weitere Klimagefahr","")</f>
        <v xml:space="preserve">     </v>
      </c>
      <c r="E53" s="96" t="str">
        <f>IF(COUNTIFS(E35,"selten",E18,"gering")&gt;0,"Hitze","")&amp;" "&amp;IF(COUNTIFS(F35,"selten",F18,"gering")&gt;0,"Starkregen","")&amp;" "&amp;IF(COUNTIFS(G35,"selten",G18,"gering")&gt;0,"Überschwemmung","")&amp;" "&amp;IF(COUNTIFS(H35,"selten",H18,"gering")&gt;0,"Dürre","")&amp;" "&amp;IF(COUNTIFS(I35,"selten",I18,"gering")&gt;0,"Sturm","")&amp;" "&amp;IF(COUNTIFS(J35,"selten",J18,"gering")&gt;0,"weitere Klimagefahr","")</f>
        <v xml:space="preserve">     </v>
      </c>
      <c r="F53" s="87" t="str">
        <f>IF(COUNTIFS(E35,"selten",E18,"mittel")&gt;0,"Hitze","")&amp;" "&amp;IF(COUNTIFS(F35,"selten",F18,"mittel")&gt;0,"Starkregen","")&amp;" "&amp;IF(COUNTIFS(G35,"selten",G18,"mittel")&gt;0,"Überschwemmung","")&amp;" "&amp;IF(COUNTIFS(H35,"selten",H18,"mittel")&gt;0,"Dürre","")&amp;" "&amp;IF(COUNTIFS(I35,"selten",I18,"mittel")&gt;0,"Sturm","")&amp;" "&amp;IF(COUNTIFS(J35,"selten",J18,"mittel")&gt;0,"weitere Klimagefahr","")</f>
        <v xml:space="preserve">     </v>
      </c>
      <c r="G53" s="86" t="str">
        <f>IF(COUNTIFS(E35,"selten",E18,"schwerwiegend")&gt;0,"Hitze","")&amp;" "&amp;IF(COUNTIFS(F35,"selten",F18,"schwerwiegend")&gt;0,"Starkregen","")&amp;" "&amp;IF(COUNTIFS(G35,"selten",G18,"schwerwiegend")&gt;0,"Überschwemmung","")&amp;" "&amp;IF(COUNTIFS(H35,"selten",H18,"schwerwiegend")&gt;0,"Dürre","")&amp;" "&amp;IF(COUNTIFS(I35,"selten",I18,"schwerwiegend")&gt;0,"Sturm","")&amp;" "&amp;IF(COUNTIFS(J35,"selten",J18,"schwerwiegend")&gt;0,"weitere Klimagefahr","")</f>
        <v xml:space="preserve">     </v>
      </c>
      <c r="H53" s="97" t="str">
        <f>IF(COUNTIFS(E35,"selten",E18,"katastrophal")&gt;0,"Hitze","")&amp;" "&amp;IF(COUNTIFS(F35,"selten",F18,"katastrophal")&gt;0,"Starkregen","")&amp;" "&amp;IF(COUNTIFS(G35,"selten",G18,"katastrophal")&gt;0,"Überschwemmung","")&amp;" "&amp;IF(COUNTIFS(H35,"selten",H18,"katastrophal")&gt;0,"Dürre","")&amp;" "&amp;IF(COUNTIFS(I35,"selten",I18,"katastrophal")&gt;0,"Sturm","")&amp;" "&amp;IF(COUNTIFS(J35,"selten",J18,"katastrophal")&gt;0,"weitere Klimagefahr","")</f>
        <v xml:space="preserve">     </v>
      </c>
      <c r="I53" s="27"/>
      <c r="J53" s="13"/>
      <c r="K53" s="13"/>
      <c r="L53" s="13"/>
      <c r="M53" s="13"/>
      <c r="N53" s="13"/>
      <c r="O53" s="13"/>
      <c r="P53" s="41"/>
      <c r="Q53" s="3"/>
      <c r="R53" s="3"/>
      <c r="S53" s="3"/>
      <c r="T53" s="3"/>
      <c r="U53" s="3"/>
      <c r="V53" s="3"/>
      <c r="W53" s="3"/>
      <c r="X53" s="3"/>
      <c r="Y53" s="3"/>
      <c r="Z53" s="3"/>
      <c r="AA53" s="3"/>
    </row>
    <row r="54" spans="1:27" ht="51.75" customHeight="1">
      <c r="A54" s="12"/>
      <c r="B54" s="226"/>
      <c r="C54" s="65" t="s">
        <v>91</v>
      </c>
      <c r="D54" s="96" t="str">
        <f>IF(COUNTIFS(E35,"unwahrscheinlich",E18,"unbedeutend")&gt;0,"Hitze","")&amp;" "&amp;IF(COUNTIFS(F35,"unwahrscheinlich",F18,"unbedeutend")&gt;0,"Starkregen","")&amp;" "&amp;IF(COUNTIFS(G35,"unwahrscheinlich",G18,"unbedeutend")&gt;0,"Überschwemmung","")&amp;" "&amp;IF(COUNTIFS(H35,"unwahrscheinlich",H18,"unbedeutend")&gt;0,"Dürre","")&amp;" "&amp;IF(COUNTIFS(I35,"unwahrscheinlich",I18,"unbedeutend")&gt;0,"Sturm","")&amp;" "&amp;IF(COUNTIFS(J35,"unwahrscheinlich",J18,"unbedeutend")&gt;0,"weitere Klimagefahr","")</f>
        <v xml:space="preserve">     </v>
      </c>
      <c r="E54" s="96" t="str">
        <f>IF(COUNTIFS(E35,"unwahrscheinlich",E18,"gering")&gt;0,"Hitze","")&amp;" "&amp;IF(COUNTIFS(F35,"unwahrscheinlich",F18,"gering")&gt;0,"Starkregen","")&amp;" "&amp;IF(COUNTIFS(G35,"unwahrscheinlich",G18,"gering")&gt;0,"Überschwemmung","")&amp;" "&amp;IF(COUNTIFS(H35,"unwahrscheinlich",H18,"gering")&gt;0,"Dürre","")&amp;" "&amp;IF(COUNTIFS(I35,"unwahrscheinlich",I18,"gering")&gt;0,"Sturm","")&amp;" "&amp;IF(COUNTIFS(J35,"unwahrscheinlich",J18,"gering")&gt;0,"weitere Klimagefahr","")</f>
        <v xml:space="preserve">     </v>
      </c>
      <c r="F54" s="87" t="str">
        <f>IF(COUNTIFS(E35,"unwahrscheinlich",E18,"mittel")&gt;0,"Hitze","")&amp;" "&amp;IF(COUNTIFS(F35,"unwahrscheinlich",F18,"mittel")&gt;0,"Starkregen","")&amp;" "&amp;IF(COUNTIFS(G35,"unwahrscheinlich",G18,"mittel")&gt;0,"Überschwemmung","")&amp;" "&amp;IF(COUNTIFS(H35,"unwahrscheinlich",H18,"mittel")&gt;0,"Dürre","")&amp;" "&amp;IF(COUNTIFS(I35,"unwahrscheinlich",I18,"mittel")&gt;0,"Sturm","")&amp;" "&amp;IF(COUNTIFS(J35,"unwahrscheinlich",J18,"mittel")&gt;0,"weitere Klimagefahr","")</f>
        <v xml:space="preserve">     </v>
      </c>
      <c r="G54" s="86" t="str">
        <f>IF(COUNTIFS(E35,"unwahrscheinlich",E18,"schwerwiegend")&gt;0,"Hitze","")&amp;" "&amp;IF(COUNTIFS(F35,"unwahrscheinlich",F18,"schwerwiegend")&gt;0,"Starkregen","")&amp;" "&amp;IF(COUNTIFS(G35,"unwahrscheinlich",G18,"schwerwiegend")&gt;0,"Überschwemmung","")&amp;" "&amp;IF(COUNTIFS(H35,"unwahrscheinlich",H18,"schwerwiegend")&gt;0,"Dürre","")&amp;" "&amp;IF(COUNTIFS(I35,"unwahrscheinlich",I18,"schwerwiegend")&gt;0,"Sturm","")&amp;" "&amp;IF(COUNTIFS(J35,"unwahrscheinlich",J18,"schwerwiegend")&gt;0,"weitere Klimagefahr","")</f>
        <v xml:space="preserve">     </v>
      </c>
      <c r="H54" s="97" t="str">
        <f>IF(COUNTIFS(E35,"unwahrscheinlich",E18,"katastrophal")&gt;0,"Hitze","")&amp;" "&amp;IF(COUNTIFS(F35,"unwahrscheinlich",F18,"katastrophal")&gt;0,"Starkregen","")&amp;" "&amp;IF(COUNTIFS(G35,"unwahrscheinlich",G18,"katastrophal")&gt;0,"Überschwemmung","")&amp;" "&amp;IF(COUNTIFS(H35,"unwahrscheinlich",H18,"katastrophal")&gt;0,"Dürre","")&amp;" "&amp;IF(COUNTIFS(I35,"unwahrscheinlich",I18,"katastrophal")&gt;0,"Sturm","")&amp;" "&amp;IF(COUNTIFS(J35,"unwahrscheinlich",J18,"katastrophal")&gt;0,"weitere Klimagefahr","")</f>
        <v xml:space="preserve">     </v>
      </c>
      <c r="I54" s="27"/>
      <c r="J54" s="13"/>
      <c r="K54" s="13"/>
      <c r="L54" s="13"/>
      <c r="M54" s="13"/>
      <c r="N54" s="13"/>
      <c r="O54" s="13"/>
      <c r="P54" s="41"/>
      <c r="Q54" s="3"/>
      <c r="R54" s="3"/>
      <c r="S54" s="3"/>
      <c r="T54" s="3"/>
      <c r="U54" s="3"/>
      <c r="V54" s="3"/>
      <c r="W54" s="3"/>
      <c r="X54" s="3"/>
      <c r="Y54" s="3"/>
      <c r="Z54" s="3"/>
      <c r="AA54" s="3"/>
    </row>
    <row r="55" spans="1:27" ht="45.75" customHeight="1">
      <c r="A55" s="13"/>
      <c r="B55" s="226"/>
      <c r="C55" s="64" t="s">
        <v>9</v>
      </c>
      <c r="D55" s="96" t="str">
        <f>IF(COUNTIFS(E35,"mittel",E18,"unbedeutend")&gt;0,"Hitze","")&amp;" "&amp;IF(COUNTIFS(F35,"mittel",F18,"unbedeutend")&gt;0,"Starkregen","")&amp;" "&amp;IF(COUNTIFS(G35,"mittel",G18,"unbedeutend")&gt;0,"Überschwemmung","")&amp;" "&amp;IF(COUNTIFS(H35,"mittel",H18,"unbedeutend")&gt;0,"Dürre","")&amp;" "&amp;IF(COUNTIFS(I35,"mittel",I18,"unbedeutend")&gt;0,"Sturm","")&amp;" "&amp;IF(COUNTIFS(J35,"mittel",J18,"unbedeutend")&gt;0,"weitere Klimagefahr","")</f>
        <v xml:space="preserve">     </v>
      </c>
      <c r="E55" s="87" t="str">
        <f>IF(COUNTIFS(E35,"mittel",E18,"gering")&gt;0,"Hitze","")&amp;" "&amp;IF(COUNTIFS(F35,"mittel",F18,"gering")&gt;0,"Starkregen","")&amp;" "&amp;IF(COUNTIFS(G35,"mittel",G18,"gering")&gt;0,"Überschwemmung","")&amp;" "&amp;IF(COUNTIFS(H35,"mittel",H18,"gering")&gt;0,"Dürre","")&amp;" "&amp;IF(COUNTIFS(I35,"mittel",I18,"gering")&gt;0,"Sturm","")&amp;" "&amp;IF(COUNTIFS(J35,"mittel",J18,"gering")&gt;0,"weitere Klimagefahr","")</f>
        <v xml:space="preserve">     </v>
      </c>
      <c r="F55" s="86" t="str">
        <f>IF(COUNTIFS(E35,"mittel",E18,"mittel")&gt;0,"Hitze","")&amp;" "&amp;IF(COUNTIFS(F35,"mittel",F18,"mittel")&gt;0,"Starkregen","")&amp;" "&amp;IF(COUNTIFS(G35,"mittel",G18,"mittel")&gt;0,"Überschwemmung","")&amp;" "&amp;IF(COUNTIFS(H35,"mittel",H18,"mittel")&gt;0,"Dürre","")&amp;" "&amp;IF(COUNTIFS(I35,"mittel",I18,"mittel")&gt;0,"Sturm","")&amp;" "&amp;IF(COUNTIFS(J35,"mittel",J18,"mittel")&gt;0,"weitere Klimagefahr","")</f>
        <v xml:space="preserve">     </v>
      </c>
      <c r="G55" s="97" t="str">
        <f>IF(COUNTIFS(E35,"mittel",E18,"schwerwiegend")&gt;0,"Hitze","")&amp;" "&amp;IF(COUNTIFS(F35,"mittel",F18,"schwerwiegend")&gt;0,"Starkregen","")&amp;" "&amp;IF(COUNTIFS(G35,"mittel",G18,"schwerwiegend")&gt;0,"Überschwemmung","")&amp;" "&amp;IF(COUNTIFS(H35,"mittel",H18,"schwerwiegend")&gt;0,"Dürre","")&amp;" "&amp;IF(COUNTIFS(I35,"mittel",I18,"schwerwiegend")&gt;0,"Sturm","")&amp;" "&amp;IF(COUNTIFS(J35,"mittel",J18,"schwerwiegend")&gt;0,"weitere Klimagefahr","")</f>
        <v xml:space="preserve">     </v>
      </c>
      <c r="H55" s="97" t="str">
        <f>IF(COUNTIFS(E35,"mittel",E18,"katastrophal")&gt;0,"Hitze","")&amp;" "&amp;IF(COUNTIFS(F35,"mittel",F18,"katastrophal")&gt;0,"Starkregen","")&amp;" "&amp;IF(COUNTIFS(G35,"mittel",G18,"katastrophal")&gt;0,"Überschwemmung","")&amp;" "&amp;IF(COUNTIFS(H35,"mittel",H18,"katastrophal")&gt;0,"Dürre","")&amp;" "&amp;IF(COUNTIFS(I35,"mittel",I18,"katastrophal")&gt;0,"Sturm","")&amp;" "&amp;IF(COUNTIFS(J35,"mittel",J18,"katastrophal")&gt;0,"weitere Klimagefahr","")</f>
        <v xml:space="preserve">     </v>
      </c>
      <c r="I55" s="27"/>
      <c r="J55" s="13"/>
      <c r="K55" s="13"/>
      <c r="L55" s="13"/>
      <c r="M55" s="13"/>
      <c r="N55" s="13"/>
      <c r="O55" s="13"/>
      <c r="P55" s="41"/>
      <c r="Q55" s="3"/>
      <c r="R55" s="3"/>
      <c r="S55" s="3"/>
      <c r="T55" s="3"/>
      <c r="U55" s="3"/>
      <c r="V55" s="3"/>
      <c r="W55" s="3"/>
      <c r="X55" s="3"/>
      <c r="Y55" s="3"/>
      <c r="Z55" s="3"/>
      <c r="AA55" s="3"/>
    </row>
    <row r="56" spans="1:27" ht="51" customHeight="1">
      <c r="A56" s="13"/>
      <c r="B56" s="226"/>
      <c r="C56" s="64" t="s">
        <v>92</v>
      </c>
      <c r="D56" s="87" t="str">
        <f>IF(COUNTIFS(E35,"wahrscheinlich",E18,"unbedeutend")&gt;0,"Hitze","")&amp;" "&amp;IF(COUNTIFS(F35,"wahrscheinlich",F18,"unbedeutend")&gt;0,"Starkregen","")&amp;" "&amp;IF(COUNTIFS(G35,"wahrscheinlich",G18,"unbedeutend")&gt;0,"Überschwemmung","")&amp;" "&amp;IF(COUNTIFS(H35,"wahrscheinlich",H18,"unbedeutend")&gt;0,"Dürre","")&amp;" "&amp;IF(COUNTIFS(I35,"wahrscheinlich",I18,"unbedeutend")&gt;0,"Sturm","")&amp;" "&amp;IF(COUNTIFS(J35,"wahrscheinlich",J18,"unbedeutend")&gt;0,"weitere Klimagefahr","")</f>
        <v xml:space="preserve">     </v>
      </c>
      <c r="E56" s="86" t="str">
        <f>IF(COUNTIFS(E35,"wahrscheinlich",E18,"gering")&gt;0,"Hitze","")&amp;" "&amp;IF(COUNTIFS(F35,"wahrscheinlich",F18,"gering")&gt;0,"Starkregen","")&amp;" "&amp;IF(COUNTIFS(G35,"wahrscheinlich",G18,"gering")&gt;0,"Überschwemmung","")&amp;" "&amp;IF(COUNTIFS(H35,"wahrscheinlich",H18,"gering")&gt;0,"Dürre","")&amp;" "&amp;IF(COUNTIFS(I35,"wahrscheinlich",I18,"gering")&gt;0,"Sturm","")&amp;" "&amp;IF(COUNTIFS(J35,"wahrscheinlich",J18,"gering")&gt;0,"weitere Klimagefahr","")</f>
        <v xml:space="preserve">     </v>
      </c>
      <c r="F56" s="86" t="str">
        <f>IF(COUNTIFS(E35,"wahrscheinlich",E18,"mittel")&gt;0,"Hitze","")&amp;" "&amp;IF(COUNTIFS(F35,"wahrscheinlich",F18,"mittel")&gt;0,"Starkregen","")&amp;" "&amp;IF(COUNTIFS(G35,"wahrscheinlich",G18,"mittel")&gt;0,"Überschwemmung","")&amp;" "&amp;IF(COUNTIFS(H35,"wahrscheinlich",H18,"mittel")&gt;0,"Dürre","")&amp;" "&amp;IF(COUNTIFS(I35,"wahrscheinlich",I18,"mittel")&gt;0,"Sturm","")&amp;" "&amp;IF(COUNTIFS(J35,"wahrscheinlich",J18,"mittel")&gt;0,"weitere Klimagefahr","")</f>
        <v xml:space="preserve">     </v>
      </c>
      <c r="G56" s="97" t="str">
        <f>IF(COUNTIFS(E35,"wahrscheinlich",E18,"schwerwiegend")&gt;0,"Hitze","")&amp;" "&amp;IF(COUNTIFS(F35,"wahrscheinlich",F18,"schwerwiegend")&gt;0,"Starkregen","")&amp;" "&amp;IF(COUNTIFS(G35,"wahrscheinlich",G18,"schwerwiegend")&gt;0,"Überschwemmung","")&amp;" "&amp;IF(COUNTIFS(H35,"wahrscheinlich",H18,"schwerwiegend")&gt;0,"Dürre","")&amp;" "&amp;IF(COUNTIFS(I35,"wahrscheinlich",I18,"schwerwiegend")&gt;0,"Sturm","")&amp;" "&amp;IF(COUNTIFS(J35,"wahrscheinlich",J18,"schwerwiegend")&gt;0,"weitere Klimagefahr","")</f>
        <v xml:space="preserve">     </v>
      </c>
      <c r="H56" s="97" t="str">
        <f>IF(COUNTIFS(E35,"wahrscheinlich",E18,"katastrophal")&gt;0,"Hitze","")&amp;" "&amp;IF(COUNTIFS(F35,"wahrscheinlich",F18,"katastrophal")&gt;0,"Starkregen","")&amp;" "&amp;IF(COUNTIFS(G35,"wahrscheinlich",G18,"katastrophal")&gt;0,"Überschwemmung","")&amp;" "&amp;IF(COUNTIFS(H35,"wahrscheinlich",H18,"katastrophal")&gt;0,"Dürre","")&amp;" "&amp;IF(COUNTIFS(I35,"wahrscheinlich",I18,"katastrophal")&gt;0,"Sturm","")&amp;" "&amp;IF(COUNTIFS(J35,"wahrscheinlich",J18,"katastrophal")&gt;0,"weitere Klimagefahr","")</f>
        <v xml:space="preserve">     </v>
      </c>
      <c r="I56" s="27"/>
      <c r="J56" s="13"/>
      <c r="K56" s="13"/>
      <c r="L56" s="13"/>
      <c r="M56" s="13"/>
      <c r="N56" s="13"/>
      <c r="O56" s="13"/>
      <c r="P56" s="41"/>
      <c r="Q56" s="3"/>
      <c r="R56" s="3"/>
      <c r="S56" s="3"/>
      <c r="T56" s="3"/>
      <c r="U56" s="3"/>
      <c r="V56" s="3"/>
      <c r="W56" s="3"/>
      <c r="X56" s="3"/>
      <c r="Y56" s="3"/>
      <c r="Z56" s="3"/>
      <c r="AA56" s="3"/>
    </row>
    <row r="57" spans="1:27" ht="42" customHeight="1">
      <c r="A57" s="13"/>
      <c r="B57" s="226"/>
      <c r="C57" s="64" t="s">
        <v>93</v>
      </c>
      <c r="D57" s="86" t="str">
        <f>IF(COUNTIFS(E35,"fast sicher",E18,"unbedeutend")&gt;0,"Hitze","")&amp;" "&amp;IF(COUNTIFS(F35,"fast sicher",F18,"unbedeutend")&gt;0,"Starkregen","")&amp;" "&amp;IF(COUNTIFS(G35,"fast sicher",G18,"unbedeutend")&gt;0,"Überschwemmung","")&amp;" "&amp;IF(COUNTIFS(H35,"fast sicher",H18,"unbedeutend")&gt;0,"Dürre","")&amp;" "&amp;IF(COUNTIFS(I35,"fast sicher",I18,"unbedeutend")&gt;0,"Sturm","")&amp;" "&amp;IF(COUNTIFS(J35,"fast sicher",J18,"unbedeutend")&gt;0,"weitere Klimagefahr","")</f>
        <v xml:space="preserve">     </v>
      </c>
      <c r="E57" s="86" t="str">
        <f>IF(COUNTIFS(E35,"fast sicher",E18,"gering")&gt;0,"Hitze","")&amp;" "&amp;IF(COUNTIFS(F35,"fast sicher",F18,"gering")&gt;0,"Starkregen","")&amp;" "&amp;IF(COUNTIFS(G35,"fast sicher",G18,"gering")&gt;0,"Überschwemmung","")&amp;" "&amp;IF(COUNTIFS(H35,"fast sicher",H18,"gering")&gt;0,"Dürre","")&amp;" "&amp;IF(COUNTIFS(I35,"fast sicher",I18,"gering")&gt;0,"Sturm","")&amp;" "&amp;IF(COUNTIFS(J35,"fast sicher",J18,"gering")&gt;0,"weitere Klimagefahr","")</f>
        <v xml:space="preserve">     </v>
      </c>
      <c r="F57" s="97" t="str">
        <f>IF(COUNTIFS(E35,"fast sicher",E18,"mittel")&gt;0,"Hitze","")&amp;" "&amp;IF(COUNTIFS(F35,"fast sicher",F18,"mittel")&gt;0,"Starkregen","")&amp;" "&amp;IF(COUNTIFS(G35,"fast sicher",G18,"mittel")&gt;0,"Überschwemmung","")&amp;" "&amp;IF(COUNTIFS(H35,"fast sicher",H18,"mittel")&gt;0,"Dürre","")&amp;" "&amp;IF(COUNTIFS(I35,"fast sicher",I18,"mittel")&gt;0,"Sturm","")&amp;" "&amp;IF(COUNTIFS(J35,"fast sicher",J18,"mittel")&gt;0,"weitere Klimagefahr","")</f>
        <v xml:space="preserve">     </v>
      </c>
      <c r="G57" s="97" t="str">
        <f>IF(COUNTIFS(E35,"fast sicher",E18,"schwerwiegend")&gt;0,"Hitze","")&amp;" "&amp;IF(COUNTIFS(F35,"fast sicher",F18,"schwerwiegend")&gt;0,"Starkregen","")&amp;" "&amp;IF(COUNTIFS(G35,"fast sicher",G18,"schwerwiegend")&gt;0,"Überschwemmung","")&amp;" "&amp;IF(COUNTIFS(H35,"fast sicher",H18,"schwerwiegend")&gt;0,"Dürre","")&amp;" "&amp;IF(COUNTIFS(I35,"fast sicher",I18,"schwerwiegend")&gt;0,"Sturm","")&amp;" "&amp;IF(COUNTIFS(J35,"fast sicher",J18,"schwerwiegend")&gt;0,"weitere Klimagefahr","")</f>
        <v xml:space="preserve">     </v>
      </c>
      <c r="H57" s="97" t="str">
        <f>IF(COUNTIFS(E35,"fast sicher",E18,"katastrophal")&gt;0,"Hitze","")&amp;" "&amp;IF(COUNTIFS(F35,"fast sicher",F18,"katastrophal")&gt;0,"Starkregen","")&amp;" "&amp;IF(COUNTIFS(G35,"fast sicher",G18,"katastrophal")&gt;0,"Überschwemmung","")&amp;" "&amp;IF(COUNTIFS(H35,"fast sicher",H18,"katastrophal")&gt;0,"Dürre","")&amp;" "&amp;IF(COUNTIFS(I35,"fast sicher",I18,"katastrophal")&gt;0,"Sturm","")&amp;" "&amp;IF(COUNTIFS(J35,"fast sicher",J18,"katastrophal")&gt;0,"weitere Klimagefahr","")</f>
        <v xml:space="preserve">     </v>
      </c>
      <c r="I57" s="27"/>
      <c r="J57" s="13"/>
      <c r="K57" s="13"/>
      <c r="L57" s="13"/>
      <c r="M57" s="13"/>
      <c r="N57" s="13"/>
      <c r="O57" s="13"/>
      <c r="P57" s="41"/>
      <c r="Q57" s="3"/>
      <c r="R57" s="3"/>
      <c r="S57" s="3"/>
      <c r="T57" s="3"/>
      <c r="U57" s="3"/>
      <c r="V57" s="3"/>
      <c r="W57" s="3"/>
      <c r="X57" s="3"/>
      <c r="Y57" s="3"/>
      <c r="Z57" s="3"/>
      <c r="AA57" s="3"/>
    </row>
    <row r="58" spans="1:27" ht="21" customHeight="1">
      <c r="A58" s="13"/>
      <c r="B58" s="31"/>
      <c r="C58" s="31"/>
      <c r="D58" s="31"/>
      <c r="E58" s="27"/>
      <c r="F58" s="27"/>
      <c r="G58" s="27"/>
      <c r="H58" s="27"/>
      <c r="I58" s="27"/>
      <c r="J58" s="13"/>
      <c r="K58" s="13"/>
      <c r="L58" s="13"/>
      <c r="M58" s="13"/>
      <c r="N58" s="13"/>
      <c r="O58" s="13"/>
      <c r="P58" s="41"/>
      <c r="Q58" s="3"/>
      <c r="R58" s="3"/>
      <c r="S58" s="3"/>
      <c r="T58" s="3"/>
      <c r="U58" s="3"/>
      <c r="V58" s="3"/>
      <c r="W58" s="3"/>
      <c r="X58" s="3"/>
      <c r="Y58" s="3"/>
      <c r="Z58" s="3"/>
      <c r="AA58" s="3"/>
    </row>
    <row r="59" spans="1:27" ht="18.75" customHeight="1">
      <c r="A59" s="13"/>
      <c r="B59" s="158" t="s">
        <v>215</v>
      </c>
      <c r="C59" s="158"/>
      <c r="D59" s="158"/>
      <c r="E59" s="158"/>
      <c r="F59" s="158"/>
      <c r="G59" s="158"/>
      <c r="H59" s="158"/>
      <c r="I59" s="158"/>
      <c r="J59" s="158"/>
      <c r="K59" s="158"/>
      <c r="L59" s="13"/>
      <c r="M59" s="13"/>
      <c r="N59" s="13"/>
      <c r="O59" s="13"/>
      <c r="P59" s="41"/>
      <c r="Q59" s="3"/>
      <c r="R59" s="3"/>
      <c r="S59" s="3"/>
      <c r="T59" s="3"/>
      <c r="U59" s="3"/>
      <c r="V59" s="3"/>
      <c r="W59" s="3"/>
      <c r="X59" s="3"/>
      <c r="Y59" s="3"/>
      <c r="Z59" s="3"/>
      <c r="AA59" s="3"/>
    </row>
    <row r="60" spans="1:27" ht="18.75" customHeight="1">
      <c r="A60" s="13"/>
      <c r="B60" s="158"/>
      <c r="C60" s="158"/>
      <c r="D60" s="158"/>
      <c r="E60" s="158"/>
      <c r="F60" s="158"/>
      <c r="G60" s="158"/>
      <c r="H60" s="158"/>
      <c r="I60" s="158"/>
      <c r="J60" s="158"/>
      <c r="K60" s="158"/>
      <c r="L60" s="13"/>
      <c r="M60" s="13"/>
      <c r="N60" s="13"/>
      <c r="O60" s="13"/>
      <c r="P60" s="41"/>
      <c r="Q60" s="3"/>
      <c r="R60" s="3"/>
      <c r="S60" s="3"/>
      <c r="T60" s="3"/>
      <c r="U60" s="3"/>
      <c r="V60" s="3"/>
      <c r="W60" s="3"/>
      <c r="X60" s="3"/>
      <c r="Y60" s="3"/>
      <c r="Z60" s="3"/>
      <c r="AA60" s="3"/>
    </row>
    <row r="61" spans="1:27">
      <c r="A61" s="13"/>
      <c r="B61" s="31"/>
      <c r="C61" s="31"/>
      <c r="D61" s="31"/>
      <c r="E61" s="27"/>
      <c r="F61" s="27"/>
      <c r="G61" s="27"/>
      <c r="H61" s="27"/>
      <c r="I61" s="27"/>
      <c r="J61" s="13"/>
      <c r="K61" s="13"/>
      <c r="L61" s="13"/>
      <c r="M61" s="13"/>
      <c r="N61" s="13"/>
      <c r="O61" s="13"/>
      <c r="P61" s="41"/>
      <c r="Q61" s="3"/>
      <c r="R61" s="3"/>
      <c r="S61" s="3"/>
      <c r="T61" s="3"/>
      <c r="U61" s="3"/>
      <c r="V61" s="3"/>
      <c r="W61" s="3"/>
      <c r="X61" s="3"/>
      <c r="Y61" s="3"/>
      <c r="Z61" s="3"/>
      <c r="AA61" s="3"/>
    </row>
    <row r="62" spans="1:27">
      <c r="A62" s="13"/>
      <c r="B62" s="13" t="s">
        <v>212</v>
      </c>
      <c r="C62" s="13"/>
      <c r="D62" s="13"/>
      <c r="E62" s="13"/>
      <c r="F62" s="13"/>
      <c r="G62" s="13"/>
      <c r="H62" s="13"/>
      <c r="I62" s="13"/>
      <c r="J62" s="13"/>
      <c r="K62" s="13"/>
      <c r="L62" s="13"/>
      <c r="M62" s="13"/>
      <c r="N62" s="13"/>
      <c r="O62" s="13"/>
      <c r="P62" s="41"/>
      <c r="Q62" s="3"/>
      <c r="R62" s="3"/>
      <c r="S62" s="3"/>
      <c r="T62" s="3"/>
      <c r="U62" s="3"/>
      <c r="V62" s="3"/>
      <c r="W62" s="3"/>
      <c r="X62" s="3"/>
      <c r="Y62" s="3"/>
      <c r="Z62" s="3"/>
      <c r="AA62" s="3"/>
    </row>
    <row r="63" spans="1:27">
      <c r="A63" s="13"/>
      <c r="B63" s="208"/>
      <c r="C63" s="209"/>
      <c r="D63" s="209"/>
      <c r="E63" s="209"/>
      <c r="F63" s="209"/>
      <c r="G63" s="209"/>
      <c r="H63" s="209"/>
      <c r="I63" s="209"/>
      <c r="J63" s="209"/>
      <c r="K63" s="209"/>
      <c r="L63" s="209"/>
      <c r="M63" s="209"/>
      <c r="N63" s="209"/>
      <c r="O63" s="210"/>
      <c r="P63" s="41"/>
      <c r="Q63" s="3"/>
      <c r="R63" s="3"/>
      <c r="S63" s="3"/>
      <c r="T63" s="3"/>
      <c r="U63" s="3"/>
      <c r="V63" s="3"/>
      <c r="W63" s="3"/>
      <c r="X63" s="3"/>
      <c r="Y63" s="3"/>
      <c r="Z63" s="3"/>
      <c r="AA63" s="3"/>
    </row>
    <row r="64" spans="1:27">
      <c r="A64" s="13"/>
      <c r="B64" s="211"/>
      <c r="C64" s="212"/>
      <c r="D64" s="212"/>
      <c r="E64" s="212"/>
      <c r="F64" s="212"/>
      <c r="G64" s="212"/>
      <c r="H64" s="212"/>
      <c r="I64" s="212"/>
      <c r="J64" s="212"/>
      <c r="K64" s="212"/>
      <c r="L64" s="212"/>
      <c r="M64" s="212"/>
      <c r="N64" s="212"/>
      <c r="O64" s="213"/>
      <c r="P64" s="41"/>
      <c r="Q64" s="3"/>
      <c r="R64" s="3"/>
      <c r="S64" s="3"/>
      <c r="T64" s="3"/>
      <c r="U64" s="3"/>
      <c r="V64" s="3"/>
      <c r="W64" s="3"/>
      <c r="X64" s="3"/>
      <c r="Y64" s="3"/>
      <c r="Z64" s="3"/>
      <c r="AA64" s="3"/>
    </row>
    <row r="65" spans="1:27">
      <c r="A65" s="13"/>
      <c r="B65" s="211"/>
      <c r="C65" s="212"/>
      <c r="D65" s="212"/>
      <c r="E65" s="212"/>
      <c r="F65" s="212"/>
      <c r="G65" s="212"/>
      <c r="H65" s="212"/>
      <c r="I65" s="212"/>
      <c r="J65" s="212"/>
      <c r="K65" s="212"/>
      <c r="L65" s="212"/>
      <c r="M65" s="212"/>
      <c r="N65" s="212"/>
      <c r="O65" s="213"/>
      <c r="P65" s="41"/>
      <c r="Q65" s="3"/>
      <c r="R65" s="3"/>
      <c r="S65" s="3"/>
      <c r="T65" s="3"/>
      <c r="U65" s="3"/>
      <c r="V65" s="3"/>
      <c r="W65" s="3"/>
      <c r="X65" s="3"/>
      <c r="Y65" s="3"/>
      <c r="Z65" s="3"/>
      <c r="AA65" s="3"/>
    </row>
    <row r="66" spans="1:27">
      <c r="A66" s="13"/>
      <c r="B66" s="211"/>
      <c r="C66" s="212"/>
      <c r="D66" s="212"/>
      <c r="E66" s="212"/>
      <c r="F66" s="212"/>
      <c r="G66" s="212"/>
      <c r="H66" s="212"/>
      <c r="I66" s="212"/>
      <c r="J66" s="212"/>
      <c r="K66" s="212"/>
      <c r="L66" s="212"/>
      <c r="M66" s="212"/>
      <c r="N66" s="212"/>
      <c r="O66" s="213"/>
      <c r="P66" s="41"/>
      <c r="Q66" s="3"/>
      <c r="R66" s="3"/>
      <c r="S66" s="3"/>
      <c r="T66" s="3"/>
      <c r="U66" s="3"/>
      <c r="V66" s="3"/>
      <c r="W66" s="3"/>
      <c r="X66" s="3"/>
      <c r="Y66" s="3"/>
      <c r="Z66" s="3"/>
      <c r="AA66" s="3"/>
    </row>
    <row r="67" spans="1:27">
      <c r="A67" s="12"/>
      <c r="B67" s="211"/>
      <c r="C67" s="212"/>
      <c r="D67" s="212"/>
      <c r="E67" s="212"/>
      <c r="F67" s="212"/>
      <c r="G67" s="212"/>
      <c r="H67" s="212"/>
      <c r="I67" s="212"/>
      <c r="J67" s="212"/>
      <c r="K67" s="212"/>
      <c r="L67" s="212"/>
      <c r="M67" s="212"/>
      <c r="N67" s="212"/>
      <c r="O67" s="213"/>
      <c r="P67" s="41"/>
      <c r="Q67" s="3"/>
      <c r="R67" s="3"/>
      <c r="S67" s="3"/>
      <c r="T67" s="3"/>
      <c r="U67" s="3"/>
      <c r="V67" s="3"/>
      <c r="W67" s="3"/>
      <c r="X67" s="3"/>
      <c r="Y67" s="3"/>
      <c r="Z67" s="3"/>
      <c r="AA67" s="3"/>
    </row>
    <row r="68" spans="1:27">
      <c r="A68" s="12"/>
      <c r="B68" s="211"/>
      <c r="C68" s="212"/>
      <c r="D68" s="212"/>
      <c r="E68" s="212"/>
      <c r="F68" s="212"/>
      <c r="G68" s="212"/>
      <c r="H68" s="212"/>
      <c r="I68" s="212"/>
      <c r="J68" s="212"/>
      <c r="K68" s="212"/>
      <c r="L68" s="212"/>
      <c r="M68" s="212"/>
      <c r="N68" s="212"/>
      <c r="O68" s="213"/>
      <c r="P68" s="41"/>
      <c r="Q68" s="3"/>
      <c r="R68" s="3"/>
      <c r="S68" s="3"/>
      <c r="T68" s="3"/>
      <c r="U68" s="3"/>
      <c r="V68" s="3"/>
      <c r="W68" s="3"/>
      <c r="X68" s="3"/>
      <c r="Y68" s="3"/>
      <c r="Z68" s="3"/>
      <c r="AA68" s="3"/>
    </row>
    <row r="69" spans="1:27">
      <c r="A69" s="12"/>
      <c r="B69" s="214"/>
      <c r="C69" s="215"/>
      <c r="D69" s="215"/>
      <c r="E69" s="215"/>
      <c r="F69" s="215"/>
      <c r="G69" s="215"/>
      <c r="H69" s="215"/>
      <c r="I69" s="215"/>
      <c r="J69" s="215"/>
      <c r="K69" s="215"/>
      <c r="L69" s="215"/>
      <c r="M69" s="215"/>
      <c r="N69" s="215"/>
      <c r="O69" s="216"/>
      <c r="P69" s="41"/>
      <c r="Q69" s="3"/>
      <c r="R69" s="3"/>
      <c r="S69" s="3"/>
      <c r="T69" s="3"/>
      <c r="U69" s="3"/>
      <c r="V69" s="3"/>
      <c r="W69" s="3"/>
      <c r="X69" s="3"/>
      <c r="Y69" s="3"/>
      <c r="Z69" s="3"/>
      <c r="AA69" s="3"/>
    </row>
    <row r="70" spans="1:27">
      <c r="A70" s="40"/>
      <c r="B70" s="41"/>
      <c r="C70" s="41"/>
      <c r="D70" s="41"/>
      <c r="E70" s="41"/>
      <c r="F70" s="41"/>
      <c r="G70" s="41"/>
      <c r="H70" s="41"/>
      <c r="I70" s="41"/>
      <c r="J70" s="41"/>
      <c r="K70" s="41"/>
      <c r="L70" s="41"/>
      <c r="M70" s="41"/>
      <c r="N70" s="41"/>
      <c r="O70" s="41"/>
      <c r="P70" s="41"/>
      <c r="Q70" s="3"/>
      <c r="R70" s="3"/>
      <c r="S70" s="3"/>
      <c r="T70" s="3"/>
      <c r="U70" s="3"/>
      <c r="V70" s="3"/>
      <c r="W70" s="3"/>
      <c r="X70" s="3"/>
      <c r="Y70" s="3"/>
      <c r="Z70" s="3"/>
      <c r="AA70" s="3"/>
    </row>
    <row r="71" spans="1:27" hidden="1">
      <c r="A71" s="5"/>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idden="1">
      <c r="A72" s="5"/>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idden="1">
      <c r="A73" s="5"/>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idden="1">
      <c r="A74" s="5"/>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idden="1">
      <c r="A75" s="5"/>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idden="1">
      <c r="A76" s="5"/>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idden="1">
      <c r="A77" s="5"/>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idden="1">
      <c r="A78" s="5"/>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idden="1">
      <c r="A79" s="5"/>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idden="1">
      <c r="A80" s="5"/>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idden="1">
      <c r="A81" s="5"/>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idden="1">
      <c r="A82" s="5"/>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idden="1">
      <c r="A83" s="5"/>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idden="1">
      <c r="A84" s="5"/>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idden="1">
      <c r="A85" s="5"/>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idden="1">
      <c r="A86" s="5"/>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idden="1">
      <c r="A87" s="5"/>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idden="1">
      <c r="A88" s="5"/>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idden="1">
      <c r="A89" s="5"/>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idden="1">
      <c r="A90" s="5"/>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idden="1">
      <c r="A91" s="5"/>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idden="1">
      <c r="A92" s="5"/>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idden="1">
      <c r="A93" s="5"/>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idden="1">
      <c r="A94" s="5"/>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idden="1">
      <c r="A95" s="5"/>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idden="1">
      <c r="A96" s="5"/>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idden="1">
      <c r="A97" s="5"/>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idden="1">
      <c r="A98" s="5"/>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idden="1">
      <c r="A99" s="5"/>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idden="1">
      <c r="A100" s="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idden="1">
      <c r="A101" s="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idden="1">
      <c r="A102" s="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idden="1">
      <c r="A103" s="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idden="1">
      <c r="A104" s="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idden="1">
      <c r="A105" s="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5" hidden="1" customHeight="1">
      <c r="A106" s="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idden="1">
      <c r="A107" s="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5" hidden="1" customHeight="1">
      <c r="A108" s="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idden="1">
      <c r="A109" s="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idden="1">
      <c r="A110" s="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idden="1">
      <c r="A111" s="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idden="1">
      <c r="A112" s="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5" hidden="1" customHeight="1">
      <c r="A113" s="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idden="1">
      <c r="A114" s="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idden="1">
      <c r="A115" s="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idden="1">
      <c r="A116" s="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idden="1">
      <c r="A117" s="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idden="1">
      <c r="A118" s="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idden="1">
      <c r="A119" s="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idden="1">
      <c r="A120" s="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idden="1">
      <c r="A121" s="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idden="1">
      <c r="A122" s="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idden="1">
      <c r="A123" s="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idden="1">
      <c r="A124" s="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idden="1">
      <c r="A125" s="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idden="1">
      <c r="A126" s="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idden="1">
      <c r="A127" s="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idden="1">
      <c r="A128" s="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idden="1">
      <c r="A129" s="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idden="1">
      <c r="A130" s="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idden="1">
      <c r="A131" s="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idden="1">
      <c r="A132" s="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idden="1">
      <c r="A133" s="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idden="1">
      <c r="A134" s="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idden="1">
      <c r="A135" s="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idden="1">
      <c r="A136" s="5"/>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idden="1">
      <c r="A137" s="5"/>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idden="1">
      <c r="A138" s="5"/>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idden="1">
      <c r="A139" s="5"/>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idden="1">
      <c r="A140" s="5"/>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idden="1">
      <c r="A141" s="5"/>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idden="1">
      <c r="A142" s="5"/>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idden="1">
      <c r="A143" s="5"/>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idden="1">
      <c r="A144" s="5"/>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idden="1">
      <c r="A145" s="5"/>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idden="1">
      <c r="A146" s="5"/>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idden="1">
      <c r="A147" s="5"/>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idden="1">
      <c r="A148" s="5"/>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idden="1">
      <c r="A149" s="5"/>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idden="1">
      <c r="A150" s="5"/>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idden="1">
      <c r="A151" s="5"/>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idden="1">
      <c r="A152" s="5"/>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idden="1">
      <c r="A153" s="5"/>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idden="1">
      <c r="A154" s="5"/>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idden="1">
      <c r="A155" s="5"/>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idden="1">
      <c r="A156" s="5"/>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idden="1">
      <c r="A157" s="5"/>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idden="1">
      <c r="A158" s="5"/>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idden="1">
      <c r="A159" s="5"/>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idden="1">
      <c r="A160" s="5"/>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idden="1">
      <c r="A161" s="5"/>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idden="1">
      <c r="A162" s="5"/>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idden="1">
      <c r="A163" s="5"/>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idden="1">
      <c r="A164" s="5"/>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idden="1">
      <c r="A165" s="5"/>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idden="1">
      <c r="A166" s="5"/>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idden="1">
      <c r="A167" s="5"/>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idden="1">
      <c r="A168" s="5"/>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idden="1">
      <c r="A169" s="5"/>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idden="1">
      <c r="A170" s="5"/>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idden="1">
      <c r="A171" s="5"/>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idden="1">
      <c r="A172" s="5"/>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idden="1">
      <c r="A173" s="5"/>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idden="1">
      <c r="A174" s="5"/>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idden="1">
      <c r="A175" s="5"/>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idden="1">
      <c r="A176" s="5"/>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idden="1">
      <c r="A177" s="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idden="1">
      <c r="A178" s="5"/>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idden="1">
      <c r="A179" s="5"/>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idden="1">
      <c r="A180" s="5"/>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idden="1">
      <c r="A181" s="5"/>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idden="1">
      <c r="A182" s="5"/>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idden="1">
      <c r="A183" s="5"/>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idden="1">
      <c r="A184" s="5"/>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idden="1">
      <c r="A185" s="5"/>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idden="1">
      <c r="A186" s="5"/>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idden="1">
      <c r="A187" s="5"/>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idden="1">
      <c r="A188" s="5"/>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idden="1">
      <c r="A189" s="5"/>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idden="1">
      <c r="A190" s="5"/>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idden="1">
      <c r="A191" s="5"/>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idden="1">
      <c r="A192" s="5"/>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idden="1">
      <c r="A193" s="5"/>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idden="1">
      <c r="A194" s="5"/>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idden="1">
      <c r="A195" s="5"/>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idden="1">
      <c r="A196" s="5"/>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idden="1">
      <c r="A197" s="5"/>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idden="1">
      <c r="A198" s="5"/>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idden="1">
      <c r="A199" s="5"/>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idden="1">
      <c r="A200" s="5"/>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idden="1">
      <c r="A201" s="5"/>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idden="1">
      <c r="A202" s="5"/>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idden="1">
      <c r="A203" s="5"/>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idden="1">
      <c r="A204" s="5"/>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idden="1">
      <c r="A205" s="5"/>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idden="1">
      <c r="A206" s="5"/>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idden="1">
      <c r="A207" s="5"/>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idden="1">
      <c r="A208" s="5"/>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idden="1">
      <c r="A209" s="5"/>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idden="1">
      <c r="A210" s="5"/>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idden="1">
      <c r="A211" s="5"/>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idden="1">
      <c r="A212" s="5"/>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idden="1">
      <c r="A213" s="5"/>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idden="1">
      <c r="A214" s="5"/>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idden="1">
      <c r="A215" s="5"/>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idden="1">
      <c r="A216" s="5"/>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idden="1">
      <c r="A217" s="5"/>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idden="1">
      <c r="A218" s="5"/>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idden="1">
      <c r="A219" s="5"/>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idden="1">
      <c r="A220" s="5"/>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idden="1">
      <c r="A221" s="5"/>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idden="1">
      <c r="A222" s="5"/>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idden="1">
      <c r="A223" s="5"/>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idden="1">
      <c r="A224" s="1"/>
      <c r="B224" s="1"/>
      <c r="C224" s="1"/>
      <c r="D224" s="1"/>
      <c r="E224" s="1"/>
      <c r="F224" s="1"/>
      <c r="G224" s="1"/>
      <c r="H224" s="1"/>
      <c r="I224" s="1"/>
      <c r="J224" s="1"/>
      <c r="K224" s="1"/>
      <c r="L224" s="1"/>
      <c r="M224" s="1"/>
      <c r="N224" s="1"/>
      <c r="O224" s="1"/>
      <c r="P224" s="3"/>
      <c r="Q224" s="3"/>
      <c r="R224" s="3"/>
      <c r="S224" s="3"/>
      <c r="T224" s="3"/>
      <c r="U224" s="3"/>
      <c r="V224" s="3"/>
      <c r="W224" s="3"/>
      <c r="X224" s="3"/>
      <c r="Y224" s="3"/>
      <c r="Z224" s="3"/>
      <c r="AA224" s="3"/>
    </row>
    <row r="225" spans="1:27" hidden="1">
      <c r="A225" s="1"/>
      <c r="B225" s="1"/>
      <c r="C225" s="1"/>
      <c r="D225" s="1"/>
      <c r="E225" s="1"/>
      <c r="F225" s="1"/>
      <c r="G225" s="1"/>
      <c r="H225" s="1"/>
      <c r="I225" s="1"/>
      <c r="J225" s="1"/>
      <c r="K225" s="1"/>
      <c r="L225" s="1"/>
      <c r="M225" s="1"/>
      <c r="N225" s="1"/>
      <c r="O225" s="1"/>
      <c r="P225" s="3"/>
      <c r="Q225" s="3"/>
      <c r="R225" s="3"/>
      <c r="S225" s="3"/>
      <c r="T225" s="3"/>
      <c r="U225" s="3"/>
      <c r="V225" s="3"/>
      <c r="W225" s="3"/>
      <c r="X225" s="3"/>
      <c r="Y225" s="3"/>
      <c r="Z225" s="3"/>
      <c r="AA225" s="3"/>
    </row>
    <row r="226" spans="1:27" hidden="1">
      <c r="A226" s="1"/>
      <c r="B226" s="1"/>
      <c r="C226" s="1"/>
      <c r="D226" s="1"/>
      <c r="E226" s="1"/>
      <c r="F226" s="1"/>
      <c r="G226" s="1"/>
      <c r="H226" s="1"/>
      <c r="I226" s="1"/>
      <c r="J226" s="1"/>
      <c r="K226" s="1"/>
      <c r="L226" s="1"/>
      <c r="M226" s="1"/>
      <c r="N226" s="1"/>
      <c r="O226" s="1"/>
      <c r="P226" s="3"/>
      <c r="Q226" s="3"/>
      <c r="R226" s="3"/>
      <c r="S226" s="3"/>
      <c r="T226" s="3"/>
      <c r="U226" s="3"/>
      <c r="V226" s="3"/>
      <c r="W226" s="3"/>
      <c r="X226" s="3"/>
      <c r="Y226" s="3"/>
      <c r="Z226" s="3"/>
      <c r="AA226" s="3"/>
    </row>
    <row r="227" spans="1:27" hidden="1">
      <c r="A227" s="1"/>
      <c r="B227" s="1"/>
      <c r="C227" s="1"/>
      <c r="D227" s="1"/>
      <c r="E227" s="1"/>
      <c r="F227" s="1"/>
      <c r="G227" s="1"/>
      <c r="H227" s="1"/>
      <c r="I227" s="1"/>
      <c r="J227" s="1"/>
      <c r="K227" s="1"/>
      <c r="L227" s="1"/>
      <c r="M227" s="1"/>
      <c r="N227" s="1"/>
      <c r="O227" s="1"/>
      <c r="P227" s="3"/>
      <c r="Q227" s="3"/>
      <c r="R227" s="3"/>
      <c r="S227" s="3"/>
      <c r="T227" s="3"/>
      <c r="U227" s="3"/>
      <c r="V227" s="3"/>
      <c r="W227" s="3"/>
      <c r="X227" s="3"/>
      <c r="Y227" s="3"/>
      <c r="Z227" s="3"/>
      <c r="AA227" s="3"/>
    </row>
    <row r="228" spans="1:27" hidden="1">
      <c r="A228" s="1"/>
      <c r="B228" s="1"/>
      <c r="C228" s="1"/>
      <c r="D228" s="1"/>
      <c r="E228" s="1"/>
      <c r="F228" s="1"/>
      <c r="G228" s="1"/>
      <c r="H228" s="1"/>
      <c r="I228" s="1"/>
      <c r="J228" s="1"/>
      <c r="K228" s="1"/>
      <c r="L228" s="1"/>
      <c r="M228" s="1"/>
      <c r="N228" s="1"/>
      <c r="O228" s="1"/>
      <c r="P228" s="3"/>
      <c r="Q228" s="3"/>
      <c r="R228" s="3"/>
      <c r="S228" s="3"/>
      <c r="T228" s="3"/>
      <c r="U228" s="3"/>
      <c r="V228" s="3"/>
      <c r="W228" s="3"/>
      <c r="X228" s="3"/>
      <c r="Y228" s="3"/>
      <c r="Z228" s="3"/>
      <c r="AA228" s="3"/>
    </row>
    <row r="229" spans="1:27" hidden="1">
      <c r="A229" s="1"/>
      <c r="B229" s="1"/>
      <c r="C229" s="1"/>
      <c r="D229" s="1"/>
      <c r="E229" s="1"/>
      <c r="F229" s="1"/>
      <c r="G229" s="1"/>
      <c r="H229" s="1"/>
      <c r="I229" s="1"/>
      <c r="J229" s="1"/>
      <c r="K229" s="1"/>
      <c r="L229" s="1"/>
      <c r="M229" s="1"/>
      <c r="N229" s="1"/>
      <c r="O229" s="1"/>
      <c r="P229" s="3"/>
      <c r="Q229" s="3"/>
      <c r="R229" s="3"/>
      <c r="S229" s="3"/>
      <c r="T229" s="3"/>
      <c r="U229" s="3"/>
      <c r="V229" s="3"/>
      <c r="W229" s="3"/>
      <c r="X229" s="3"/>
      <c r="Y229" s="3"/>
      <c r="Z229" s="3"/>
      <c r="AA229" s="3"/>
    </row>
    <row r="230" spans="1:27" hidden="1">
      <c r="A230" s="1"/>
      <c r="B230" s="1"/>
      <c r="C230" s="1"/>
      <c r="D230" s="1"/>
      <c r="E230" s="1"/>
      <c r="F230" s="1"/>
      <c r="G230" s="1"/>
      <c r="H230" s="1"/>
      <c r="I230" s="1"/>
      <c r="J230" s="1"/>
      <c r="K230" s="1"/>
      <c r="L230" s="1"/>
      <c r="M230" s="1"/>
      <c r="N230" s="1"/>
      <c r="O230" s="1"/>
      <c r="P230" s="3"/>
      <c r="Q230" s="3"/>
      <c r="R230" s="3"/>
      <c r="S230" s="3"/>
      <c r="T230" s="3"/>
      <c r="U230" s="3"/>
      <c r="V230" s="3"/>
      <c r="W230" s="3"/>
      <c r="X230" s="3"/>
      <c r="Y230" s="3"/>
      <c r="Z230" s="3"/>
      <c r="AA230" s="3"/>
    </row>
    <row r="231" spans="1:27" hidden="1">
      <c r="A231" s="1"/>
      <c r="B231" s="1"/>
      <c r="C231" s="1"/>
      <c r="D231" s="1"/>
      <c r="E231" s="1"/>
      <c r="F231" s="1"/>
      <c r="G231" s="1"/>
      <c r="H231" s="1"/>
      <c r="I231" s="1"/>
      <c r="J231" s="1"/>
      <c r="K231" s="1"/>
      <c r="L231" s="1"/>
      <c r="M231" s="1"/>
      <c r="N231" s="1"/>
      <c r="O231" s="1"/>
      <c r="P231" s="3"/>
      <c r="Q231" s="3"/>
      <c r="R231" s="3"/>
      <c r="S231" s="3"/>
      <c r="T231" s="3"/>
      <c r="U231" s="3"/>
      <c r="V231" s="3"/>
      <c r="W231" s="3"/>
      <c r="X231" s="3"/>
      <c r="Y231" s="3"/>
      <c r="Z231" s="3"/>
      <c r="AA231" s="3"/>
    </row>
    <row r="232" spans="1:27" hidden="1">
      <c r="A232" s="1"/>
      <c r="B232" s="1"/>
      <c r="C232" s="1"/>
      <c r="D232" s="1"/>
      <c r="E232" s="1"/>
      <c r="F232" s="1"/>
      <c r="G232" s="1"/>
      <c r="H232" s="1"/>
      <c r="I232" s="1"/>
      <c r="J232" s="1"/>
      <c r="K232" s="1"/>
      <c r="L232" s="1"/>
      <c r="M232" s="1"/>
      <c r="N232" s="1"/>
      <c r="O232" s="1"/>
      <c r="P232" s="3"/>
      <c r="Q232" s="3"/>
      <c r="R232" s="3"/>
      <c r="S232" s="3"/>
      <c r="T232" s="3"/>
      <c r="U232" s="3"/>
      <c r="V232" s="3"/>
      <c r="W232" s="3"/>
      <c r="X232" s="3"/>
      <c r="Y232" s="3"/>
      <c r="Z232" s="3"/>
      <c r="AA232" s="3"/>
    </row>
    <row r="233" spans="1:27" hidden="1">
      <c r="A233" s="1"/>
      <c r="B233" s="1"/>
      <c r="C233" s="1"/>
      <c r="D233" s="1"/>
      <c r="E233" s="1"/>
      <c r="F233" s="1"/>
      <c r="G233" s="1"/>
      <c r="H233" s="1"/>
      <c r="I233" s="1"/>
      <c r="J233" s="1"/>
      <c r="K233" s="1"/>
      <c r="L233" s="1"/>
      <c r="M233" s="1"/>
      <c r="N233" s="1"/>
      <c r="O233" s="1"/>
      <c r="P233" s="3"/>
      <c r="Q233" s="3"/>
      <c r="R233" s="3"/>
      <c r="S233" s="3"/>
      <c r="T233" s="3"/>
      <c r="U233" s="3"/>
      <c r="V233" s="3"/>
      <c r="W233" s="3"/>
      <c r="X233" s="3"/>
      <c r="Y233" s="3"/>
      <c r="Z233" s="3"/>
      <c r="AA233" s="3"/>
    </row>
    <row r="234" spans="1:27" hidden="1">
      <c r="A234" s="1"/>
      <c r="B234" s="1"/>
      <c r="C234" s="1"/>
      <c r="D234" s="1"/>
      <c r="E234" s="1"/>
      <c r="F234" s="1"/>
      <c r="G234" s="1"/>
      <c r="H234" s="1"/>
      <c r="I234" s="1"/>
      <c r="J234" s="1"/>
      <c r="K234" s="1"/>
      <c r="L234" s="1"/>
      <c r="M234" s="1"/>
      <c r="N234" s="1"/>
      <c r="O234" s="1"/>
      <c r="P234" s="3"/>
      <c r="Q234" s="3"/>
      <c r="R234" s="3"/>
      <c r="S234" s="3"/>
      <c r="T234" s="3"/>
      <c r="U234" s="3"/>
      <c r="V234" s="3"/>
      <c r="W234" s="3"/>
      <c r="X234" s="3"/>
      <c r="Y234" s="3"/>
      <c r="Z234" s="3"/>
      <c r="AA234" s="3"/>
    </row>
    <row r="235" spans="1:27" hidden="1">
      <c r="A235" s="1"/>
      <c r="B235" s="1"/>
      <c r="C235" s="1"/>
      <c r="D235" s="1"/>
      <c r="E235" s="1"/>
      <c r="F235" s="1"/>
      <c r="G235" s="1"/>
      <c r="H235" s="1"/>
      <c r="I235" s="1"/>
      <c r="J235" s="1"/>
      <c r="K235" s="1"/>
      <c r="L235" s="1"/>
      <c r="M235" s="1"/>
      <c r="N235" s="1"/>
      <c r="O235" s="1"/>
      <c r="P235" s="3"/>
      <c r="Q235" s="3"/>
      <c r="R235" s="3"/>
      <c r="S235" s="3"/>
      <c r="T235" s="3"/>
      <c r="U235" s="3"/>
      <c r="V235" s="3"/>
      <c r="W235" s="3"/>
      <c r="X235" s="3"/>
      <c r="Y235" s="3"/>
      <c r="Z235" s="3"/>
      <c r="AA235" s="3"/>
    </row>
    <row r="236" spans="1:27" hidden="1">
      <c r="A236" s="1"/>
      <c r="B236" s="1"/>
      <c r="C236" s="1"/>
      <c r="D236" s="1"/>
      <c r="E236" s="1"/>
      <c r="F236" s="1"/>
      <c r="G236" s="1"/>
      <c r="H236" s="1"/>
      <c r="I236" s="1"/>
      <c r="J236" s="1"/>
      <c r="K236" s="1"/>
      <c r="L236" s="1"/>
      <c r="M236" s="1"/>
      <c r="N236" s="1"/>
      <c r="O236" s="1"/>
      <c r="P236" s="3"/>
      <c r="Q236" s="3"/>
      <c r="R236" s="3"/>
      <c r="S236" s="3"/>
      <c r="T236" s="3"/>
      <c r="U236" s="3"/>
      <c r="V236" s="3"/>
      <c r="W236" s="3"/>
      <c r="X236" s="3"/>
      <c r="Y236" s="3"/>
      <c r="Z236" s="3"/>
      <c r="AA236" s="3"/>
    </row>
    <row r="237" spans="1:27" hidden="1">
      <c r="A237" s="1"/>
      <c r="B237" s="1"/>
      <c r="C237" s="1"/>
      <c r="D237" s="1"/>
      <c r="E237" s="1"/>
      <c r="F237" s="1"/>
      <c r="G237" s="1"/>
      <c r="H237" s="1"/>
      <c r="I237" s="1"/>
      <c r="J237" s="1"/>
      <c r="K237" s="1"/>
      <c r="L237" s="1"/>
      <c r="M237" s="1"/>
      <c r="N237" s="1"/>
      <c r="O237" s="1"/>
      <c r="P237" s="3"/>
      <c r="Q237" s="3"/>
      <c r="R237" s="3"/>
      <c r="S237" s="3"/>
      <c r="T237" s="3"/>
      <c r="U237" s="3"/>
      <c r="V237" s="3"/>
      <c r="W237" s="3"/>
      <c r="X237" s="3"/>
      <c r="Y237" s="3"/>
      <c r="Z237" s="3"/>
      <c r="AA237" s="3"/>
    </row>
    <row r="238" spans="1:27" hidden="1">
      <c r="A238" s="1"/>
      <c r="B238" s="1"/>
      <c r="C238" s="1"/>
      <c r="D238" s="1"/>
      <c r="E238" s="1"/>
      <c r="F238" s="1"/>
      <c r="G238" s="1"/>
      <c r="H238" s="1"/>
      <c r="I238" s="1"/>
      <c r="J238" s="1"/>
      <c r="K238" s="1"/>
      <c r="L238" s="1"/>
      <c r="M238" s="1"/>
      <c r="N238" s="1"/>
      <c r="O238" s="1"/>
      <c r="P238" s="3"/>
      <c r="Q238" s="3"/>
      <c r="R238" s="3"/>
      <c r="S238" s="3"/>
      <c r="T238" s="3"/>
      <c r="U238" s="3"/>
      <c r="V238" s="3"/>
      <c r="W238" s="3"/>
      <c r="X238" s="3"/>
      <c r="Y238" s="3"/>
      <c r="Z238" s="3"/>
      <c r="AA238" s="3"/>
    </row>
    <row r="239" spans="1:27" hidden="1">
      <c r="A239" s="1"/>
      <c r="B239" s="1"/>
      <c r="C239" s="1"/>
      <c r="D239" s="1"/>
      <c r="E239" s="1"/>
      <c r="F239" s="1"/>
      <c r="G239" s="1"/>
      <c r="H239" s="1"/>
      <c r="I239" s="1"/>
      <c r="J239" s="1"/>
      <c r="K239" s="1"/>
      <c r="L239" s="1"/>
      <c r="M239" s="1"/>
      <c r="N239" s="1"/>
      <c r="O239" s="1"/>
      <c r="P239" s="3"/>
      <c r="Q239" s="3"/>
      <c r="R239" s="3"/>
      <c r="S239" s="3"/>
      <c r="T239" s="3"/>
      <c r="U239" s="3"/>
      <c r="V239" s="3"/>
      <c r="W239" s="3"/>
      <c r="X239" s="3"/>
      <c r="Y239" s="3"/>
      <c r="Z239" s="3"/>
      <c r="AA239" s="3"/>
    </row>
    <row r="240" spans="1:27" hidden="1">
      <c r="A240" s="1"/>
      <c r="B240" s="1"/>
      <c r="C240" s="1"/>
      <c r="D240" s="1"/>
      <c r="E240" s="1"/>
      <c r="F240" s="1"/>
      <c r="G240" s="1"/>
      <c r="H240" s="1"/>
      <c r="I240" s="1"/>
      <c r="J240" s="1"/>
      <c r="K240" s="1"/>
      <c r="L240" s="1"/>
      <c r="M240" s="1"/>
      <c r="N240" s="1"/>
      <c r="O240" s="1"/>
      <c r="P240" s="3"/>
      <c r="Q240" s="3"/>
      <c r="R240" s="3"/>
      <c r="S240" s="3"/>
      <c r="T240" s="3"/>
      <c r="U240" s="3"/>
      <c r="V240" s="3"/>
      <c r="W240" s="3"/>
      <c r="X240" s="3"/>
      <c r="Y240" s="3"/>
      <c r="Z240" s="3"/>
      <c r="AA240" s="3"/>
    </row>
    <row r="241" spans="1:27" hidden="1">
      <c r="A241" s="1"/>
      <c r="B241" s="1"/>
      <c r="C241" s="1"/>
      <c r="D241" s="1"/>
      <c r="E241" s="1"/>
      <c r="F241" s="1"/>
      <c r="G241" s="1"/>
      <c r="H241" s="1"/>
      <c r="I241" s="1"/>
      <c r="J241" s="1"/>
      <c r="K241" s="1"/>
      <c r="L241" s="1"/>
      <c r="M241" s="1"/>
      <c r="N241" s="1"/>
      <c r="O241" s="1"/>
      <c r="P241" s="3"/>
      <c r="Q241" s="3"/>
      <c r="R241" s="3"/>
      <c r="S241" s="3"/>
      <c r="T241" s="3"/>
      <c r="U241" s="3"/>
      <c r="V241" s="3"/>
      <c r="W241" s="3"/>
      <c r="X241" s="3"/>
      <c r="Y241" s="3"/>
      <c r="Z241" s="3"/>
      <c r="AA241" s="3"/>
    </row>
    <row r="242" spans="1:27" hidden="1">
      <c r="A242" s="1"/>
      <c r="B242" s="1"/>
      <c r="C242" s="1"/>
      <c r="D242" s="1"/>
      <c r="E242" s="1"/>
      <c r="F242" s="1"/>
      <c r="G242" s="1"/>
      <c r="H242" s="1"/>
      <c r="I242" s="1"/>
      <c r="J242" s="1"/>
      <c r="K242" s="1"/>
      <c r="L242" s="1"/>
      <c r="M242" s="1"/>
      <c r="N242" s="1"/>
      <c r="O242" s="1"/>
      <c r="P242" s="3"/>
      <c r="Q242" s="3"/>
      <c r="R242" s="3"/>
      <c r="S242" s="3"/>
      <c r="T242" s="3"/>
      <c r="U242" s="3"/>
      <c r="V242" s="3"/>
      <c r="W242" s="3"/>
      <c r="X242" s="3"/>
      <c r="Y242" s="3"/>
      <c r="Z242" s="3"/>
      <c r="AA242" s="3"/>
    </row>
    <row r="243" spans="1:27" hidden="1">
      <c r="A243" s="1"/>
      <c r="B243" s="1"/>
      <c r="C243" s="1"/>
      <c r="D243" s="1"/>
      <c r="E243" s="1"/>
      <c r="F243" s="1"/>
      <c r="G243" s="1"/>
      <c r="H243" s="1"/>
      <c r="I243" s="1"/>
      <c r="J243" s="1"/>
      <c r="K243" s="1"/>
      <c r="L243" s="1"/>
      <c r="M243" s="1"/>
      <c r="N243" s="1"/>
      <c r="O243" s="1"/>
      <c r="P243" s="3"/>
      <c r="Q243" s="3"/>
      <c r="R243" s="3"/>
      <c r="S243" s="3"/>
      <c r="T243" s="3"/>
      <c r="U243" s="3"/>
      <c r="V243" s="3"/>
      <c r="W243" s="3"/>
      <c r="X243" s="3"/>
      <c r="Y243" s="3"/>
      <c r="Z243" s="3"/>
      <c r="AA243" s="3"/>
    </row>
    <row r="244" spans="1:27" hidden="1">
      <c r="A244" s="1"/>
      <c r="B244" s="1"/>
      <c r="C244" s="1"/>
      <c r="D244" s="1"/>
      <c r="E244" s="1"/>
      <c r="F244" s="1"/>
      <c r="G244" s="1"/>
      <c r="H244" s="1"/>
      <c r="I244" s="1"/>
      <c r="J244" s="1"/>
      <c r="K244" s="1"/>
      <c r="L244" s="1"/>
      <c r="M244" s="1"/>
      <c r="N244" s="1"/>
      <c r="O244" s="1"/>
      <c r="P244" s="3"/>
      <c r="Q244" s="3"/>
      <c r="R244" s="3"/>
      <c r="S244" s="3"/>
      <c r="T244" s="3"/>
      <c r="U244" s="3"/>
      <c r="V244" s="3"/>
      <c r="W244" s="3"/>
      <c r="X244" s="3"/>
      <c r="Y244" s="3"/>
      <c r="Z244" s="3"/>
      <c r="AA244" s="3"/>
    </row>
    <row r="245" spans="1:27" hidden="1">
      <c r="A245" s="1"/>
      <c r="B245" s="1"/>
      <c r="C245" s="1"/>
      <c r="D245" s="1"/>
      <c r="E245" s="1"/>
      <c r="F245" s="1"/>
      <c r="G245" s="1"/>
      <c r="H245" s="1"/>
      <c r="I245" s="1"/>
      <c r="J245" s="1"/>
      <c r="K245" s="1"/>
      <c r="L245" s="1"/>
      <c r="M245" s="1"/>
      <c r="N245" s="1"/>
      <c r="O245" s="1"/>
      <c r="P245" s="3"/>
      <c r="Q245" s="3"/>
      <c r="R245" s="3"/>
      <c r="S245" s="3"/>
      <c r="T245" s="3"/>
      <c r="U245" s="3"/>
      <c r="V245" s="3"/>
      <c r="W245" s="3"/>
      <c r="X245" s="3"/>
      <c r="Y245" s="3"/>
      <c r="Z245" s="3"/>
      <c r="AA245" s="3"/>
    </row>
    <row r="246" spans="1:27" hidden="1">
      <c r="A246" s="1"/>
      <c r="B246" s="1"/>
      <c r="C246" s="1"/>
      <c r="D246" s="1"/>
      <c r="E246" s="1"/>
      <c r="F246" s="1"/>
      <c r="G246" s="1"/>
      <c r="H246" s="1"/>
      <c r="I246" s="1"/>
      <c r="J246" s="1"/>
      <c r="K246" s="1"/>
      <c r="L246" s="1"/>
      <c r="M246" s="1"/>
      <c r="N246" s="1"/>
      <c r="O246" s="1"/>
      <c r="P246" s="3"/>
      <c r="Q246" s="3"/>
      <c r="R246" s="3"/>
      <c r="S246" s="3"/>
      <c r="T246" s="3"/>
      <c r="U246" s="3"/>
      <c r="V246" s="3"/>
      <c r="W246" s="3"/>
      <c r="X246" s="3"/>
      <c r="Y246" s="3"/>
      <c r="Z246" s="3"/>
      <c r="AA246" s="3"/>
    </row>
    <row r="247" spans="1:27" hidden="1">
      <c r="A247" s="1"/>
      <c r="B247" s="1"/>
      <c r="C247" s="1"/>
      <c r="D247" s="1"/>
      <c r="E247" s="1"/>
      <c r="F247" s="1"/>
      <c r="G247" s="1"/>
      <c r="H247" s="1"/>
      <c r="I247" s="1"/>
      <c r="J247" s="1"/>
      <c r="K247" s="1"/>
      <c r="L247" s="1"/>
      <c r="M247" s="1"/>
      <c r="N247" s="1"/>
      <c r="O247" s="1"/>
      <c r="P247" s="3"/>
      <c r="Q247" s="3"/>
      <c r="R247" s="3"/>
      <c r="S247" s="3"/>
      <c r="T247" s="3"/>
      <c r="U247" s="3"/>
      <c r="V247" s="3"/>
      <c r="W247" s="3"/>
      <c r="X247" s="3"/>
      <c r="Y247" s="3"/>
      <c r="Z247" s="3"/>
      <c r="AA247" s="3"/>
    </row>
  </sheetData>
  <sheetProtection sheet="1" selectLockedCells="1"/>
  <customSheetViews>
    <customSheetView guid="{1CEC71CB-DC87-4065-91A5-116B4A83B718}" scale="60" showPageBreaks="1" view="pageBreakPreview" topLeftCell="A92">
      <selection activeCell="P72" sqref="P72"/>
    </customSheetView>
  </customSheetViews>
  <mergeCells count="22">
    <mergeCell ref="A1:J1"/>
    <mergeCell ref="B13:D13"/>
    <mergeCell ref="B14:D14"/>
    <mergeCell ref="B15:D15"/>
    <mergeCell ref="B16:D16"/>
    <mergeCell ref="B11:D11"/>
    <mergeCell ref="B12:D12"/>
    <mergeCell ref="E9:J9"/>
    <mergeCell ref="B10:D10"/>
    <mergeCell ref="B35:D35"/>
    <mergeCell ref="B63:O69"/>
    <mergeCell ref="B21:O27"/>
    <mergeCell ref="B38:O44"/>
    <mergeCell ref="B17:D17"/>
    <mergeCell ref="B53:B57"/>
    <mergeCell ref="D51:H51"/>
    <mergeCell ref="B51:C52"/>
    <mergeCell ref="E33:J33"/>
    <mergeCell ref="B34:D34"/>
    <mergeCell ref="B18:D18"/>
    <mergeCell ref="B37:O37"/>
    <mergeCell ref="B59:K60"/>
  </mergeCells>
  <conditionalFormatting sqref="E11:J17">
    <cfRule type="cellIs" dxfId="19" priority="16" operator="equal">
      <formula>"katastrophal"</formula>
    </cfRule>
    <cfRule type="cellIs" dxfId="18" priority="17" operator="equal">
      <formula>"schwerwiegend"</formula>
    </cfRule>
    <cfRule type="cellIs" dxfId="17" priority="18" operator="equal">
      <formula>"mittel"</formula>
    </cfRule>
    <cfRule type="cellIs" dxfId="16" priority="19" operator="equal">
      <formula>"gering"</formula>
    </cfRule>
    <cfRule type="cellIs" dxfId="15" priority="20" operator="equal">
      <formula>"unbedeutend"</formula>
    </cfRule>
  </conditionalFormatting>
  <conditionalFormatting sqref="E35:J35">
    <cfRule type="cellIs" dxfId="14" priority="10" operator="equal">
      <formula>"fast sicher"</formula>
    </cfRule>
    <cfRule type="cellIs" dxfId="13" priority="11" operator="equal">
      <formula>"wahrscheinlich"</formula>
    </cfRule>
    <cfRule type="cellIs" dxfId="12" priority="12" operator="equal">
      <formula>"mittel"</formula>
    </cfRule>
    <cfRule type="cellIs" dxfId="11" priority="13" operator="equal">
      <formula>"unwahrscheinlich"</formula>
    </cfRule>
    <cfRule type="cellIs" dxfId="10" priority="14" operator="equal">
      <formula>"selten"</formula>
    </cfRule>
    <cfRule type="cellIs" dxfId="9" priority="15" operator="equal">
      <formula>"selten"</formula>
    </cfRule>
  </conditionalFormatting>
  <conditionalFormatting sqref="E35:J35">
    <cfRule type="cellIs" dxfId="8" priority="8" operator="equal">
      <formula>"selten"</formula>
    </cfRule>
    <cfRule type="cellIs" dxfId="7" priority="9" operator="equal">
      <formula>"selten"</formula>
    </cfRule>
  </conditionalFormatting>
  <conditionalFormatting sqref="E11:J17">
    <cfRule type="cellIs" dxfId="6" priority="7" operator="equal">
      <formula>"katastrophal"</formula>
    </cfRule>
  </conditionalFormatting>
  <conditionalFormatting sqref="E18:J18">
    <cfRule type="cellIs" dxfId="5" priority="6" operator="equal">
      <formula>"katastrophal"</formula>
    </cfRule>
  </conditionalFormatting>
  <conditionalFormatting sqref="E18:J18">
    <cfRule type="cellIs" dxfId="4" priority="5" operator="equal">
      <formula>"gering"</formula>
    </cfRule>
  </conditionalFormatting>
  <conditionalFormatting sqref="E18:J18">
    <cfRule type="cellIs" dxfId="3" priority="4" operator="equal">
      <formula>"schwerwiegend"</formula>
    </cfRule>
  </conditionalFormatting>
  <conditionalFormatting sqref="E18:J18">
    <cfRule type="cellIs" dxfId="2" priority="3" operator="equal">
      <formula>"mittel"</formula>
    </cfRule>
  </conditionalFormatting>
  <conditionalFormatting sqref="E18:J18">
    <cfRule type="cellIs" dxfId="1" priority="2" operator="equal">
      <formula>"unbedeutend"</formula>
    </cfRule>
  </conditionalFormatting>
  <conditionalFormatting sqref="E35:J35">
    <cfRule type="cellIs" dxfId="0" priority="1" operator="equal">
      <formula>"fast sicher"</formula>
    </cfRule>
  </conditionalFormatting>
  <dataValidations xWindow="1022" yWindow="894" count="8">
    <dataValidation type="list" allowBlank="1" showInputMessage="1" showErrorMessage="1" sqref="E11:J17">
      <formula1>"unbedeutend, gering, mittel, schwerwiegend, katastrophal"</formula1>
    </dataValidation>
    <dataValidation type="list" allowBlank="1" showInputMessage="1" showErrorMessage="1" sqref="E35:J35">
      <formula1>"selten,unwahrscheinlich,mittel,wahrscheinlich,fast sicher"</formula1>
    </dataValidation>
    <dataValidation allowBlank="1" showErrorMessage="1" prompt="Die Datengrundlagen für die Exposition werden vom TLUBN bereitgestellt." sqref="B21:O27"/>
    <dataValidation allowBlank="1" showInputMessage="1" showErrorMessage="1" promptTitle="Einschätzung des Risikoniveaus" prompt="So kann beispielsweise geschlussfolgert werden, dass ein Katastrophenereignis, selbt wenn es selten ist, so schwerwiegende Folgen hat, dass das Projekt nicht zu realisieren ist oder aber das Anpassungmaßnahmen unwirtschaftlicher sind als ein Wiederaufbau." sqref="B63:O69"/>
    <dataValidation allowBlank="1" showInputMessage="1" showErrorMessage="1" promptTitle="Vorschlag TLUBN" prompt="Hitze: fast sicher_x000a_Starkregen: fast sicher _x000a_Überschwemmung: mittel (wahrscheinlich bei Lebensdauer &gt; 50 Jahre)_x000a_Dürre: wahrscheinlich_x000a_Sturm: wahrscheinlich_x000a_Hagel: mittel_x000a_Blitz: mittel_x000a_Schnee: wahrscheinlich " sqref="B35:D35"/>
    <dataValidation type="list" allowBlank="1" showInputMessage="1" showErrorMessage="1" promptTitle="Weitere Klimagefahr" prompt="Bitte wählen Sie weitere Klimagefahr(en) (Hagel, Blitz, Schnee) falls zutreffend. Treffen mehrere zu, nutzen Sie bitte das Feld für Erläuterungen für weitere Ausführungen. " sqref="J34">
      <mc:AlternateContent xmlns:x12ac="http://schemas.microsoft.com/office/spreadsheetml/2011/1/ac" xmlns:mc="http://schemas.openxmlformats.org/markup-compatibility/2006">
        <mc:Choice Requires="x12ac">
          <x12ac:list>"weitere Klimagefahr (Hagel, Blitz, Schnee)", weitere Klimagefahr (Hagel), weitere Klimagefahr (Blitz), weitere Klimagefahr (Schnee)</x12ac:list>
        </mc:Choice>
        <mc:Fallback>
          <formula1>"weitere Klimagefahr (Hagel, Blitz, Schnee), weitere Klimagefahr (Hagel), weitere Klimagefahr (Blitz), weitere Klimagefahr (Schnee)"</formula1>
        </mc:Fallback>
      </mc:AlternateContent>
    </dataValidation>
    <dataValidation type="list" allowBlank="1" showInputMessage="1" showErrorMessage="1" promptTitle="Weitere Klimagefahr" prompt="Bitte wählen Sie weitere Klimagefahr(en) (Hagel, Blitz, Schnee) falls zutreffend. Treffen mehrere zu, nutzen Sie bitte das Feld für Erläuterungen für weitere Ausführungen. " sqref="J10">
      <mc:AlternateContent xmlns:x12ac="http://schemas.microsoft.com/office/spreadsheetml/2011/1/ac" xmlns:mc="http://schemas.openxmlformats.org/markup-compatibility/2006">
        <mc:Choice Requires="x12ac">
          <x12ac:list>"weitere Klimagefahr (Hagel, Blitz, Schnee)", weitere Klimagefahr (Hagel), weitere Klimagefahr (Blitz), weitere Klimagefahr (Schnee)</x12ac:list>
        </mc:Choice>
        <mc:Fallback>
          <formula1>"weitere Klimagefahr (Hagel, Blitz, Schnee), weitere Klimagefahr (Hagel), weitere Klimagefahr (Blitz), weitere Klimagefahr (Schnee)"</formula1>
        </mc:Fallback>
      </mc:AlternateContent>
    </dataValidation>
    <dataValidation allowBlank="1" showInputMessage="1" showErrorMessage="1" promptTitle="Wahrscheinlichkeit" prompt="Das TLUBN empfiehlt die folgenden Wahrscheinlichkeiten für das Eintreten der Klimarisiken:_x000a_Hitze = fast sicher_x000a_Starkregen = fast sicher _x000a_Überschwemmung = mittel_x000a_Dürre = wahrscheinlich_x000a_Sturm = wahrscheinlich_x000a_weitere Klimagefahr = fast sicher" sqref="B38:O44"/>
  </dataValidations>
  <pageMargins left="0.7" right="0.7" top="0.78740157499999996" bottom="0.78740157499999996" header="0.3" footer="0.3"/>
  <pageSetup paperSize="9" scale="46" fitToHeight="0" orientation="landscape" r:id="rId1"/>
  <rowBreaks count="1" manualBreakCount="1">
    <brk id="46"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DG389"/>
  <sheetViews>
    <sheetView zoomScale="130" zoomScaleNormal="130" zoomScaleSheetLayoutView="160" workbookViewId="0">
      <selection activeCell="B9" sqref="B9:I43"/>
    </sheetView>
  </sheetViews>
  <sheetFormatPr baseColWidth="10" defaultColWidth="0" defaultRowHeight="15" zeroHeight="1"/>
  <cols>
    <col min="1" max="10" width="11.42578125" customWidth="1"/>
    <col min="11" max="111" width="0" hidden="1" customWidth="1"/>
    <col min="112" max="16384" width="11.42578125" hidden="1"/>
  </cols>
  <sheetData>
    <row r="1" spans="1:111" ht="21">
      <c r="A1" s="241" t="s">
        <v>41</v>
      </c>
      <c r="B1" s="242"/>
      <c r="C1" s="242"/>
      <c r="D1" s="242"/>
      <c r="E1" s="242"/>
      <c r="F1" s="242"/>
      <c r="G1" s="242"/>
      <c r="H1" s="242"/>
      <c r="I1" s="242"/>
      <c r="J1" s="242"/>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row>
    <row r="2" spans="1:111">
      <c r="A2" s="12"/>
      <c r="B2" s="12"/>
      <c r="C2" s="12"/>
      <c r="D2" s="12"/>
      <c r="E2" s="12"/>
      <c r="F2" s="12"/>
      <c r="G2" s="12"/>
      <c r="H2" s="12"/>
      <c r="I2" s="12"/>
      <c r="J2" s="12"/>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row>
    <row r="3" spans="1:111">
      <c r="A3" s="12"/>
      <c r="B3" s="12"/>
      <c r="C3" s="12"/>
      <c r="D3" s="12"/>
      <c r="E3" s="12"/>
      <c r="F3" s="12"/>
      <c r="G3" s="12"/>
      <c r="H3" s="12"/>
      <c r="I3" s="12"/>
      <c r="J3" s="12"/>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row>
    <row r="4" spans="1:111">
      <c r="A4" s="13" t="s">
        <v>103</v>
      </c>
      <c r="B4" s="240" t="s">
        <v>30</v>
      </c>
      <c r="C4" s="240"/>
      <c r="D4" s="240"/>
      <c r="E4" s="240"/>
      <c r="F4" s="240"/>
      <c r="G4" s="240"/>
      <c r="H4" s="240"/>
      <c r="I4" s="240"/>
      <c r="J4" s="12"/>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row>
    <row r="5" spans="1:111">
      <c r="A5" s="13"/>
      <c r="B5" s="55"/>
      <c r="C5" s="55"/>
      <c r="D5" s="55"/>
      <c r="E5" s="55"/>
      <c r="F5" s="55"/>
      <c r="G5" s="55"/>
      <c r="H5" s="55"/>
      <c r="I5" s="55"/>
      <c r="J5" s="12"/>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row>
    <row r="6" spans="1:111" ht="37.5" customHeight="1">
      <c r="A6" s="13"/>
      <c r="B6" s="158" t="s">
        <v>213</v>
      </c>
      <c r="C6" s="158"/>
      <c r="D6" s="158"/>
      <c r="E6" s="158"/>
      <c r="F6" s="158"/>
      <c r="G6" s="158"/>
      <c r="H6" s="158"/>
      <c r="I6" s="158"/>
      <c r="J6" s="12"/>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row>
    <row r="7" spans="1:111" ht="98.25" customHeight="1">
      <c r="A7" s="13"/>
      <c r="B7" s="158" t="s">
        <v>196</v>
      </c>
      <c r="C7" s="158"/>
      <c r="D7" s="158"/>
      <c r="E7" s="158"/>
      <c r="F7" s="158"/>
      <c r="G7" s="158"/>
      <c r="H7" s="158"/>
      <c r="I7" s="158"/>
      <c r="J7" s="12"/>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row>
    <row r="8" spans="1:111">
      <c r="A8" s="13"/>
      <c r="B8" s="13"/>
      <c r="C8" s="13"/>
      <c r="D8" s="13"/>
      <c r="E8" s="13"/>
      <c r="F8" s="13"/>
      <c r="G8" s="13"/>
      <c r="H8" s="13"/>
      <c r="I8" s="13"/>
      <c r="J8" s="12"/>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row>
    <row r="9" spans="1:111">
      <c r="A9" s="13"/>
      <c r="B9" s="162" t="s">
        <v>207</v>
      </c>
      <c r="C9" s="163"/>
      <c r="D9" s="163"/>
      <c r="E9" s="163"/>
      <c r="F9" s="163"/>
      <c r="G9" s="163"/>
      <c r="H9" s="163"/>
      <c r="I9" s="164"/>
      <c r="J9" s="12"/>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row>
    <row r="10" spans="1:111">
      <c r="A10" s="13"/>
      <c r="B10" s="165"/>
      <c r="C10" s="166"/>
      <c r="D10" s="166"/>
      <c r="E10" s="166"/>
      <c r="F10" s="166"/>
      <c r="G10" s="166"/>
      <c r="H10" s="166"/>
      <c r="I10" s="167"/>
      <c r="J10" s="12"/>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row>
    <row r="11" spans="1:111">
      <c r="A11" s="13"/>
      <c r="B11" s="165"/>
      <c r="C11" s="166"/>
      <c r="D11" s="166"/>
      <c r="E11" s="166"/>
      <c r="F11" s="166"/>
      <c r="G11" s="166"/>
      <c r="H11" s="166"/>
      <c r="I11" s="167"/>
      <c r="J11" s="12"/>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row>
    <row r="12" spans="1:111">
      <c r="A12" s="14"/>
      <c r="B12" s="165"/>
      <c r="C12" s="166"/>
      <c r="D12" s="166"/>
      <c r="E12" s="166"/>
      <c r="F12" s="166"/>
      <c r="G12" s="166"/>
      <c r="H12" s="166"/>
      <c r="I12" s="167"/>
      <c r="J12" s="12"/>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row>
    <row r="13" spans="1:111">
      <c r="A13" s="13"/>
      <c r="B13" s="165"/>
      <c r="C13" s="166"/>
      <c r="D13" s="166"/>
      <c r="E13" s="166"/>
      <c r="F13" s="166"/>
      <c r="G13" s="166"/>
      <c r="H13" s="166"/>
      <c r="I13" s="167"/>
      <c r="J13" s="12"/>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row>
    <row r="14" spans="1:111">
      <c r="A14" s="14"/>
      <c r="B14" s="165"/>
      <c r="C14" s="166"/>
      <c r="D14" s="166"/>
      <c r="E14" s="166"/>
      <c r="F14" s="166"/>
      <c r="G14" s="166"/>
      <c r="H14" s="166"/>
      <c r="I14" s="167"/>
      <c r="J14" s="12"/>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row>
    <row r="15" spans="1:111">
      <c r="A15" s="13"/>
      <c r="B15" s="165"/>
      <c r="C15" s="166"/>
      <c r="D15" s="166"/>
      <c r="E15" s="166"/>
      <c r="F15" s="166"/>
      <c r="G15" s="166"/>
      <c r="H15" s="166"/>
      <c r="I15" s="167"/>
      <c r="J15" s="12"/>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row>
    <row r="16" spans="1:111">
      <c r="A16" s="13"/>
      <c r="B16" s="165"/>
      <c r="C16" s="166"/>
      <c r="D16" s="166"/>
      <c r="E16" s="166"/>
      <c r="F16" s="166"/>
      <c r="G16" s="166"/>
      <c r="H16" s="166"/>
      <c r="I16" s="167"/>
      <c r="J16" s="12"/>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row>
    <row r="17" spans="1:111">
      <c r="A17" s="13"/>
      <c r="B17" s="165"/>
      <c r="C17" s="166"/>
      <c r="D17" s="166"/>
      <c r="E17" s="166"/>
      <c r="F17" s="166"/>
      <c r="G17" s="166"/>
      <c r="H17" s="166"/>
      <c r="I17" s="167"/>
      <c r="J17" s="12"/>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row>
    <row r="18" spans="1:111">
      <c r="A18" s="13"/>
      <c r="B18" s="165"/>
      <c r="C18" s="166"/>
      <c r="D18" s="166"/>
      <c r="E18" s="166"/>
      <c r="F18" s="166"/>
      <c r="G18" s="166"/>
      <c r="H18" s="166"/>
      <c r="I18" s="167"/>
      <c r="J18" s="12"/>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row>
    <row r="19" spans="1:111">
      <c r="A19" s="13"/>
      <c r="B19" s="165"/>
      <c r="C19" s="166"/>
      <c r="D19" s="166"/>
      <c r="E19" s="166"/>
      <c r="F19" s="166"/>
      <c r="G19" s="166"/>
      <c r="H19" s="166"/>
      <c r="I19" s="167"/>
      <c r="J19" s="12"/>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row>
    <row r="20" spans="1:111">
      <c r="A20" s="13"/>
      <c r="B20" s="165"/>
      <c r="C20" s="166"/>
      <c r="D20" s="166"/>
      <c r="E20" s="166"/>
      <c r="F20" s="166"/>
      <c r="G20" s="166"/>
      <c r="H20" s="166"/>
      <c r="I20" s="167"/>
      <c r="J20" s="12"/>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row>
    <row r="21" spans="1:111">
      <c r="A21" s="13"/>
      <c r="B21" s="165"/>
      <c r="C21" s="166"/>
      <c r="D21" s="166"/>
      <c r="E21" s="166"/>
      <c r="F21" s="166"/>
      <c r="G21" s="166"/>
      <c r="H21" s="166"/>
      <c r="I21" s="167"/>
      <c r="J21" s="12"/>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row>
    <row r="22" spans="1:111">
      <c r="A22" s="13"/>
      <c r="B22" s="165"/>
      <c r="C22" s="166"/>
      <c r="D22" s="166"/>
      <c r="E22" s="166"/>
      <c r="F22" s="166"/>
      <c r="G22" s="166"/>
      <c r="H22" s="166"/>
      <c r="I22" s="167"/>
      <c r="J22" s="12"/>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row>
    <row r="23" spans="1:111">
      <c r="A23" s="13"/>
      <c r="B23" s="165"/>
      <c r="C23" s="166"/>
      <c r="D23" s="166"/>
      <c r="E23" s="166"/>
      <c r="F23" s="166"/>
      <c r="G23" s="166"/>
      <c r="H23" s="166"/>
      <c r="I23" s="167"/>
      <c r="J23" s="12"/>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row>
    <row r="24" spans="1:111">
      <c r="A24" s="13"/>
      <c r="B24" s="165"/>
      <c r="C24" s="166"/>
      <c r="D24" s="166"/>
      <c r="E24" s="166"/>
      <c r="F24" s="166"/>
      <c r="G24" s="166"/>
      <c r="H24" s="166"/>
      <c r="I24" s="167"/>
      <c r="J24" s="12"/>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row>
    <row r="25" spans="1:111">
      <c r="A25" s="13"/>
      <c r="B25" s="165"/>
      <c r="C25" s="166"/>
      <c r="D25" s="166"/>
      <c r="E25" s="166"/>
      <c r="F25" s="166"/>
      <c r="G25" s="166"/>
      <c r="H25" s="166"/>
      <c r="I25" s="167"/>
      <c r="J25" s="12"/>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row>
    <row r="26" spans="1:111">
      <c r="A26" s="13"/>
      <c r="B26" s="165"/>
      <c r="C26" s="166"/>
      <c r="D26" s="166"/>
      <c r="E26" s="166"/>
      <c r="F26" s="166"/>
      <c r="G26" s="166"/>
      <c r="H26" s="166"/>
      <c r="I26" s="167"/>
      <c r="J26" s="12"/>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row>
    <row r="27" spans="1:111">
      <c r="A27" s="13"/>
      <c r="B27" s="165"/>
      <c r="C27" s="166"/>
      <c r="D27" s="166"/>
      <c r="E27" s="166"/>
      <c r="F27" s="166"/>
      <c r="G27" s="166"/>
      <c r="H27" s="166"/>
      <c r="I27" s="167"/>
      <c r="J27" s="12"/>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row>
    <row r="28" spans="1:111">
      <c r="A28" s="13"/>
      <c r="B28" s="165"/>
      <c r="C28" s="166"/>
      <c r="D28" s="166"/>
      <c r="E28" s="166"/>
      <c r="F28" s="166"/>
      <c r="G28" s="166"/>
      <c r="H28" s="166"/>
      <c r="I28" s="167"/>
      <c r="J28" s="12"/>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row>
    <row r="29" spans="1:111">
      <c r="A29" s="13"/>
      <c r="B29" s="165"/>
      <c r="C29" s="166"/>
      <c r="D29" s="166"/>
      <c r="E29" s="166"/>
      <c r="F29" s="166"/>
      <c r="G29" s="166"/>
      <c r="H29" s="166"/>
      <c r="I29" s="167"/>
      <c r="J29" s="12"/>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row>
    <row r="30" spans="1:111">
      <c r="A30" s="13"/>
      <c r="B30" s="165"/>
      <c r="C30" s="166"/>
      <c r="D30" s="166"/>
      <c r="E30" s="166"/>
      <c r="F30" s="166"/>
      <c r="G30" s="166"/>
      <c r="H30" s="166"/>
      <c r="I30" s="167"/>
      <c r="J30" s="12"/>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row>
    <row r="31" spans="1:111">
      <c r="A31" s="13"/>
      <c r="B31" s="165"/>
      <c r="C31" s="166"/>
      <c r="D31" s="166"/>
      <c r="E31" s="166"/>
      <c r="F31" s="166"/>
      <c r="G31" s="166"/>
      <c r="H31" s="166"/>
      <c r="I31" s="167"/>
      <c r="J31" s="12"/>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row>
    <row r="32" spans="1:111">
      <c r="A32" s="13"/>
      <c r="B32" s="165"/>
      <c r="C32" s="166"/>
      <c r="D32" s="166"/>
      <c r="E32" s="166"/>
      <c r="F32" s="166"/>
      <c r="G32" s="166"/>
      <c r="H32" s="166"/>
      <c r="I32" s="167"/>
      <c r="J32" s="12"/>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row>
    <row r="33" spans="1:111">
      <c r="A33" s="13"/>
      <c r="B33" s="165"/>
      <c r="C33" s="166"/>
      <c r="D33" s="166"/>
      <c r="E33" s="166"/>
      <c r="F33" s="166"/>
      <c r="G33" s="166"/>
      <c r="H33" s="166"/>
      <c r="I33" s="167"/>
      <c r="J33" s="12"/>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row>
    <row r="34" spans="1:111">
      <c r="A34" s="13"/>
      <c r="B34" s="165"/>
      <c r="C34" s="166"/>
      <c r="D34" s="166"/>
      <c r="E34" s="166"/>
      <c r="F34" s="166"/>
      <c r="G34" s="166"/>
      <c r="H34" s="166"/>
      <c r="I34" s="167"/>
      <c r="J34" s="12"/>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row>
    <row r="35" spans="1:111">
      <c r="A35" s="13"/>
      <c r="B35" s="165"/>
      <c r="C35" s="166"/>
      <c r="D35" s="166"/>
      <c r="E35" s="166"/>
      <c r="F35" s="166"/>
      <c r="G35" s="166"/>
      <c r="H35" s="166"/>
      <c r="I35" s="167"/>
      <c r="J35" s="12"/>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row>
    <row r="36" spans="1:111">
      <c r="A36" s="13"/>
      <c r="B36" s="165"/>
      <c r="C36" s="166"/>
      <c r="D36" s="166"/>
      <c r="E36" s="166"/>
      <c r="F36" s="166"/>
      <c r="G36" s="166"/>
      <c r="H36" s="166"/>
      <c r="I36" s="167"/>
      <c r="J36" s="12"/>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row>
    <row r="37" spans="1:111">
      <c r="A37" s="13"/>
      <c r="B37" s="165"/>
      <c r="C37" s="166"/>
      <c r="D37" s="166"/>
      <c r="E37" s="166"/>
      <c r="F37" s="166"/>
      <c r="G37" s="166"/>
      <c r="H37" s="166"/>
      <c r="I37" s="167"/>
      <c r="J37" s="12"/>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row>
    <row r="38" spans="1:111">
      <c r="A38" s="13"/>
      <c r="B38" s="165"/>
      <c r="C38" s="166"/>
      <c r="D38" s="166"/>
      <c r="E38" s="166"/>
      <c r="F38" s="166"/>
      <c r="G38" s="166"/>
      <c r="H38" s="166"/>
      <c r="I38" s="167"/>
      <c r="J38" s="12"/>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row>
    <row r="39" spans="1:111">
      <c r="A39" s="13"/>
      <c r="B39" s="165"/>
      <c r="C39" s="166"/>
      <c r="D39" s="166"/>
      <c r="E39" s="166"/>
      <c r="F39" s="166"/>
      <c r="G39" s="166"/>
      <c r="H39" s="166"/>
      <c r="I39" s="167"/>
      <c r="J39" s="12"/>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row>
    <row r="40" spans="1:111">
      <c r="A40" s="13"/>
      <c r="B40" s="165"/>
      <c r="C40" s="166"/>
      <c r="D40" s="166"/>
      <c r="E40" s="166"/>
      <c r="F40" s="166"/>
      <c r="G40" s="166"/>
      <c r="H40" s="166"/>
      <c r="I40" s="167"/>
      <c r="J40" s="12"/>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row>
    <row r="41" spans="1:111">
      <c r="A41" s="13"/>
      <c r="B41" s="165"/>
      <c r="C41" s="166"/>
      <c r="D41" s="166"/>
      <c r="E41" s="166"/>
      <c r="F41" s="166"/>
      <c r="G41" s="166"/>
      <c r="H41" s="166"/>
      <c r="I41" s="167"/>
      <c r="J41" s="12"/>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row>
    <row r="42" spans="1:111">
      <c r="A42" s="13"/>
      <c r="B42" s="165"/>
      <c r="C42" s="166"/>
      <c r="D42" s="166"/>
      <c r="E42" s="166"/>
      <c r="F42" s="166"/>
      <c r="G42" s="166"/>
      <c r="H42" s="166"/>
      <c r="I42" s="167"/>
      <c r="J42" s="12"/>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row>
    <row r="43" spans="1:111">
      <c r="A43" s="13"/>
      <c r="B43" s="168"/>
      <c r="C43" s="169"/>
      <c r="D43" s="169"/>
      <c r="E43" s="169"/>
      <c r="F43" s="169"/>
      <c r="G43" s="169"/>
      <c r="H43" s="169"/>
      <c r="I43" s="170"/>
      <c r="J43" s="12"/>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row>
    <row r="44" spans="1:111">
      <c r="A44" s="12"/>
      <c r="B44" s="12"/>
      <c r="C44" s="12"/>
      <c r="D44" s="12"/>
      <c r="E44" s="12"/>
      <c r="F44" s="12"/>
      <c r="G44" s="12"/>
      <c r="H44" s="12"/>
      <c r="I44" s="12"/>
      <c r="J44" s="12"/>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row>
    <row r="45" spans="1:111">
      <c r="A45" s="12"/>
      <c r="B45" s="12"/>
      <c r="C45" s="12"/>
      <c r="D45" s="12"/>
      <c r="E45" s="12"/>
      <c r="F45" s="12"/>
      <c r="G45" s="12"/>
      <c r="H45" s="12"/>
      <c r="I45" s="12"/>
      <c r="J45" s="12"/>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row>
    <row r="46" spans="1:111">
      <c r="A46" s="12"/>
      <c r="B46" s="12"/>
      <c r="C46" s="12"/>
      <c r="D46" s="12"/>
      <c r="E46" s="12"/>
      <c r="F46" s="12"/>
      <c r="G46" s="12"/>
      <c r="H46" s="12"/>
      <c r="I46" s="12"/>
      <c r="J46" s="12"/>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row>
    <row r="47" spans="1:111" hidden="1">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row>
    <row r="48" spans="1:111" hidden="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row>
    <row r="49" spans="1:111" hidden="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row>
    <row r="50" spans="1:111" hidden="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row>
    <row r="51" spans="1:111" hidden="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row>
    <row r="52" spans="1:111" hidden="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row>
    <row r="53" spans="1:111" hidden="1">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row>
    <row r="54" spans="1:111" hidden="1">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row>
    <row r="55" spans="1:111" hidden="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row>
    <row r="56" spans="1:111" hidden="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row>
    <row r="57" spans="1:111" hidden="1">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row>
    <row r="58" spans="1:111" hidden="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row>
    <row r="59" spans="1:111" hidden="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row>
    <row r="60" spans="1:111" hidden="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row>
    <row r="61" spans="1:111" hidden="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row>
    <row r="62" spans="1:111" hidden="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row>
    <row r="63" spans="1:111" hidden="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row>
    <row r="64" spans="1:111" hidden="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row>
    <row r="65" spans="1:111" hidden="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row>
    <row r="66" spans="1:111" hidden="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row>
    <row r="67" spans="1:111" hidden="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row>
    <row r="68" spans="1:111" hidden="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row>
    <row r="69" spans="1:111" hidden="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row>
    <row r="70" spans="1:111" hidden="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row>
    <row r="71" spans="1:111" hidden="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row>
    <row r="72" spans="1:111" hidden="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row>
    <row r="73" spans="1:111" hidden="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row>
    <row r="74" spans="1:111" hidden="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row>
    <row r="75" spans="1:111" hidden="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row>
    <row r="76" spans="1:111" hidden="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row>
    <row r="77" spans="1:111" hidden="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row>
    <row r="78" spans="1:111" hidden="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row>
    <row r="79" spans="1:111" hidden="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row>
    <row r="80" spans="1:111" hidden="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row>
    <row r="81" spans="1:111" hidden="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row>
    <row r="82" spans="1:111" hidden="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row>
    <row r="83" spans="1:111" hidden="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row>
    <row r="84" spans="1:111" hidden="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row>
    <row r="85" spans="1:111" hidden="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row>
    <row r="86" spans="1:111" hidden="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row>
    <row r="87" spans="1:111" hidden="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row>
    <row r="88" spans="1:111" hidden="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row>
    <row r="89" spans="1:111" hidden="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row>
    <row r="90" spans="1:111" hidden="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row>
    <row r="91" spans="1:111" hidden="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row>
    <row r="92" spans="1:111" hidden="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row>
    <row r="93" spans="1:111" hidden="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row>
    <row r="94" spans="1:111" hidden="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row>
    <row r="95" spans="1:111" hidden="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row>
    <row r="96" spans="1:111" hidden="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row>
    <row r="97" spans="1:111" hidden="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row>
    <row r="98" spans="1:111" hidden="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row>
    <row r="99" spans="1:111" hidden="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row>
    <row r="100" spans="1:111" hidden="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row>
    <row r="101" spans="1:111" hidden="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row>
    <row r="102" spans="1:111" hidden="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row>
    <row r="103" spans="1:111" hidden="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row>
    <row r="104" spans="1:111" hidden="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row>
    <row r="105" spans="1:111" hidden="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row>
    <row r="106" spans="1:111" hidden="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row>
    <row r="107" spans="1:111" hidden="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row>
    <row r="108" spans="1:111" hidden="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row>
    <row r="109" spans="1:111" hidden="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row>
    <row r="110" spans="1:111" hidden="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row>
    <row r="111" spans="1:111" hidden="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row>
    <row r="112" spans="1:111" hidden="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row>
    <row r="113" spans="1:111" hidden="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row>
    <row r="114" spans="1:111" hidden="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row>
    <row r="115" spans="1:111" hidden="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row>
    <row r="116" spans="1:111" hidden="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row>
    <row r="117" spans="1:111" hidden="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row>
    <row r="118" spans="1:111" hidden="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row>
    <row r="119" spans="1:111" hidden="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row>
    <row r="120" spans="1:111" hidden="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row>
    <row r="121" spans="1:111" hidden="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row>
    <row r="122" spans="1:111" hidden="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row>
    <row r="123" spans="1:111" hidden="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row>
    <row r="124" spans="1:111" hidden="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row>
    <row r="125" spans="1:111" hidden="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row>
    <row r="126" spans="1:111" hidden="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row>
    <row r="127" spans="1:111" hidden="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row>
    <row r="128" spans="1:111" hidden="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row>
    <row r="129" spans="1:111" hidden="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row>
    <row r="130" spans="1:111" hidden="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row>
    <row r="131" spans="1:111" hidden="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row>
    <row r="132" spans="1:111" hidden="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row>
    <row r="133" spans="1:111" hidden="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row>
    <row r="134" spans="1:111" hidden="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c r="CM134" s="33"/>
      <c r="CN134" s="33"/>
      <c r="CO134" s="33"/>
      <c r="CP134" s="33"/>
      <c r="CQ134" s="33"/>
      <c r="CR134" s="33"/>
      <c r="CS134" s="33"/>
      <c r="CT134" s="33"/>
      <c r="CU134" s="33"/>
      <c r="CV134" s="33"/>
      <c r="CW134" s="33"/>
      <c r="CX134" s="33"/>
      <c r="CY134" s="33"/>
      <c r="CZ134" s="33"/>
      <c r="DA134" s="33"/>
      <c r="DB134" s="33"/>
      <c r="DC134" s="33"/>
      <c r="DD134" s="33"/>
      <c r="DE134" s="33"/>
      <c r="DF134" s="33"/>
      <c r="DG134" s="33"/>
    </row>
    <row r="135" spans="1:111" hidden="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row>
    <row r="136" spans="1:111" hidden="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row>
    <row r="137" spans="1:111" hidden="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c r="CM137" s="33"/>
      <c r="CN137" s="33"/>
      <c r="CO137" s="33"/>
      <c r="CP137" s="33"/>
      <c r="CQ137" s="33"/>
      <c r="CR137" s="33"/>
      <c r="CS137" s="33"/>
      <c r="CT137" s="33"/>
      <c r="CU137" s="33"/>
      <c r="CV137" s="33"/>
      <c r="CW137" s="33"/>
      <c r="CX137" s="33"/>
      <c r="CY137" s="33"/>
      <c r="CZ137" s="33"/>
      <c r="DA137" s="33"/>
      <c r="DB137" s="33"/>
      <c r="DC137" s="33"/>
      <c r="DD137" s="33"/>
      <c r="DE137" s="33"/>
      <c r="DF137" s="33"/>
      <c r="DG137" s="33"/>
    </row>
    <row r="138" spans="1:111" hidden="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c r="CM138" s="33"/>
      <c r="CN138" s="33"/>
      <c r="CO138" s="33"/>
      <c r="CP138" s="33"/>
      <c r="CQ138" s="33"/>
      <c r="CR138" s="33"/>
      <c r="CS138" s="33"/>
      <c r="CT138" s="33"/>
      <c r="CU138" s="33"/>
      <c r="CV138" s="33"/>
      <c r="CW138" s="33"/>
      <c r="CX138" s="33"/>
      <c r="CY138" s="33"/>
      <c r="CZ138" s="33"/>
      <c r="DA138" s="33"/>
      <c r="DB138" s="33"/>
      <c r="DC138" s="33"/>
      <c r="DD138" s="33"/>
      <c r="DE138" s="33"/>
      <c r="DF138" s="33"/>
      <c r="DG138" s="33"/>
    </row>
    <row r="139" spans="1:111" hidden="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c r="CM139" s="33"/>
      <c r="CN139" s="33"/>
      <c r="CO139" s="33"/>
      <c r="CP139" s="33"/>
      <c r="CQ139" s="33"/>
      <c r="CR139" s="33"/>
      <c r="CS139" s="33"/>
      <c r="CT139" s="33"/>
      <c r="CU139" s="33"/>
      <c r="CV139" s="33"/>
      <c r="CW139" s="33"/>
      <c r="CX139" s="33"/>
      <c r="CY139" s="33"/>
      <c r="CZ139" s="33"/>
      <c r="DA139" s="33"/>
      <c r="DB139" s="33"/>
      <c r="DC139" s="33"/>
      <c r="DD139" s="33"/>
      <c r="DE139" s="33"/>
      <c r="DF139" s="33"/>
      <c r="DG139" s="33"/>
    </row>
    <row r="140" spans="1:111" hidden="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c r="CM140" s="33"/>
      <c r="CN140" s="33"/>
      <c r="CO140" s="33"/>
      <c r="CP140" s="33"/>
      <c r="CQ140" s="33"/>
      <c r="CR140" s="33"/>
      <c r="CS140" s="33"/>
      <c r="CT140" s="33"/>
      <c r="CU140" s="33"/>
      <c r="CV140" s="33"/>
      <c r="CW140" s="33"/>
      <c r="CX140" s="33"/>
      <c r="CY140" s="33"/>
      <c r="CZ140" s="33"/>
      <c r="DA140" s="33"/>
      <c r="DB140" s="33"/>
      <c r="DC140" s="33"/>
      <c r="DD140" s="33"/>
      <c r="DE140" s="33"/>
      <c r="DF140" s="33"/>
      <c r="DG140" s="33"/>
    </row>
    <row r="141" spans="1:111" hidden="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c r="DB141" s="33"/>
      <c r="DC141" s="33"/>
      <c r="DD141" s="33"/>
      <c r="DE141" s="33"/>
      <c r="DF141" s="33"/>
      <c r="DG141" s="33"/>
    </row>
    <row r="142" spans="1:111" hidden="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3"/>
      <c r="CY142" s="33"/>
      <c r="CZ142" s="33"/>
      <c r="DA142" s="33"/>
      <c r="DB142" s="33"/>
      <c r="DC142" s="33"/>
      <c r="DD142" s="33"/>
      <c r="DE142" s="33"/>
      <c r="DF142" s="33"/>
      <c r="DG142" s="33"/>
    </row>
    <row r="143" spans="1:111" hidden="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c r="CU143" s="33"/>
      <c r="CV143" s="33"/>
      <c r="CW143" s="33"/>
      <c r="CX143" s="33"/>
      <c r="CY143" s="33"/>
      <c r="CZ143" s="33"/>
      <c r="DA143" s="33"/>
      <c r="DB143" s="33"/>
      <c r="DC143" s="33"/>
      <c r="DD143" s="33"/>
      <c r="DE143" s="33"/>
      <c r="DF143" s="33"/>
      <c r="DG143" s="33"/>
    </row>
    <row r="144" spans="1:111" hidden="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CG144" s="33"/>
      <c r="CH144" s="33"/>
      <c r="CI144" s="33"/>
      <c r="CJ144" s="33"/>
      <c r="CK144" s="33"/>
      <c r="CL144" s="33"/>
      <c r="CM144" s="33"/>
      <c r="CN144" s="33"/>
      <c r="CO144" s="33"/>
      <c r="CP144" s="33"/>
      <c r="CQ144" s="33"/>
      <c r="CR144" s="33"/>
      <c r="CS144" s="33"/>
      <c r="CT144" s="33"/>
      <c r="CU144" s="33"/>
      <c r="CV144" s="33"/>
      <c r="CW144" s="33"/>
      <c r="CX144" s="33"/>
      <c r="CY144" s="33"/>
      <c r="CZ144" s="33"/>
      <c r="DA144" s="33"/>
      <c r="DB144" s="33"/>
      <c r="DC144" s="33"/>
      <c r="DD144" s="33"/>
      <c r="DE144" s="33"/>
      <c r="DF144" s="33"/>
      <c r="DG144" s="33"/>
    </row>
    <row r="145" spans="1:111" hidden="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CG145" s="33"/>
      <c r="CH145" s="33"/>
      <c r="CI145" s="33"/>
      <c r="CJ145" s="33"/>
      <c r="CK145" s="33"/>
      <c r="CL145" s="33"/>
      <c r="CM145" s="33"/>
      <c r="CN145" s="33"/>
      <c r="CO145" s="33"/>
      <c r="CP145" s="33"/>
      <c r="CQ145" s="33"/>
      <c r="CR145" s="33"/>
      <c r="CS145" s="33"/>
      <c r="CT145" s="33"/>
      <c r="CU145" s="33"/>
      <c r="CV145" s="33"/>
      <c r="CW145" s="33"/>
      <c r="CX145" s="33"/>
      <c r="CY145" s="33"/>
      <c r="CZ145" s="33"/>
      <c r="DA145" s="33"/>
      <c r="DB145" s="33"/>
      <c r="DC145" s="33"/>
      <c r="DD145" s="33"/>
      <c r="DE145" s="33"/>
      <c r="DF145" s="33"/>
      <c r="DG145" s="33"/>
    </row>
    <row r="146" spans="1:111" hidden="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c r="DF146" s="33"/>
      <c r="DG146" s="33"/>
    </row>
    <row r="147" spans="1:111" hidden="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c r="CM147" s="33"/>
      <c r="CN147" s="33"/>
      <c r="CO147" s="33"/>
      <c r="CP147" s="33"/>
      <c r="CQ147" s="33"/>
      <c r="CR147" s="33"/>
      <c r="CS147" s="33"/>
      <c r="CT147" s="33"/>
      <c r="CU147" s="33"/>
      <c r="CV147" s="33"/>
      <c r="CW147" s="33"/>
      <c r="CX147" s="33"/>
      <c r="CY147" s="33"/>
      <c r="CZ147" s="33"/>
      <c r="DA147" s="33"/>
      <c r="DB147" s="33"/>
      <c r="DC147" s="33"/>
      <c r="DD147" s="33"/>
      <c r="DE147" s="33"/>
      <c r="DF147" s="33"/>
      <c r="DG147" s="33"/>
    </row>
    <row r="148" spans="1:111" hidden="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3"/>
      <c r="CI148" s="33"/>
      <c r="CJ148" s="33"/>
      <c r="CK148" s="33"/>
      <c r="CL148" s="33"/>
      <c r="CM148" s="33"/>
      <c r="CN148" s="33"/>
      <c r="CO148" s="33"/>
      <c r="CP148" s="33"/>
      <c r="CQ148" s="33"/>
      <c r="CR148" s="33"/>
      <c r="CS148" s="33"/>
      <c r="CT148" s="33"/>
      <c r="CU148" s="33"/>
      <c r="CV148" s="33"/>
      <c r="CW148" s="33"/>
      <c r="CX148" s="33"/>
      <c r="CY148" s="33"/>
      <c r="CZ148" s="33"/>
      <c r="DA148" s="33"/>
      <c r="DB148" s="33"/>
      <c r="DC148" s="33"/>
      <c r="DD148" s="33"/>
      <c r="DE148" s="33"/>
      <c r="DF148" s="33"/>
      <c r="DG148" s="33"/>
    </row>
    <row r="149" spans="1:111" hidden="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c r="CM149" s="33"/>
      <c r="CN149" s="33"/>
      <c r="CO149" s="33"/>
      <c r="CP149" s="33"/>
      <c r="CQ149" s="33"/>
      <c r="CR149" s="33"/>
      <c r="CS149" s="33"/>
      <c r="CT149" s="33"/>
      <c r="CU149" s="33"/>
      <c r="CV149" s="33"/>
      <c r="CW149" s="33"/>
      <c r="CX149" s="33"/>
      <c r="CY149" s="33"/>
      <c r="CZ149" s="33"/>
      <c r="DA149" s="33"/>
      <c r="DB149" s="33"/>
      <c r="DC149" s="33"/>
      <c r="DD149" s="33"/>
      <c r="DE149" s="33"/>
      <c r="DF149" s="33"/>
      <c r="DG149" s="33"/>
    </row>
    <row r="150" spans="1:111" hidden="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CG150" s="33"/>
      <c r="CH150" s="33"/>
      <c r="CI150" s="33"/>
      <c r="CJ150" s="33"/>
      <c r="CK150" s="33"/>
      <c r="CL150" s="33"/>
      <c r="CM150" s="33"/>
      <c r="CN150" s="33"/>
      <c r="CO150" s="33"/>
      <c r="CP150" s="33"/>
      <c r="CQ150" s="33"/>
      <c r="CR150" s="33"/>
      <c r="CS150" s="33"/>
      <c r="CT150" s="33"/>
      <c r="CU150" s="33"/>
      <c r="CV150" s="33"/>
      <c r="CW150" s="33"/>
      <c r="CX150" s="33"/>
      <c r="CY150" s="33"/>
      <c r="CZ150" s="33"/>
      <c r="DA150" s="33"/>
      <c r="DB150" s="33"/>
      <c r="DC150" s="33"/>
      <c r="DD150" s="33"/>
      <c r="DE150" s="33"/>
      <c r="DF150" s="33"/>
      <c r="DG150" s="33"/>
    </row>
    <row r="151" spans="1:111" hidden="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CG151" s="33"/>
      <c r="CH151" s="33"/>
      <c r="CI151" s="33"/>
      <c r="CJ151" s="33"/>
      <c r="CK151" s="33"/>
      <c r="CL151" s="33"/>
      <c r="CM151" s="33"/>
      <c r="CN151" s="33"/>
      <c r="CO151" s="33"/>
      <c r="CP151" s="33"/>
      <c r="CQ151" s="33"/>
      <c r="CR151" s="33"/>
      <c r="CS151" s="33"/>
      <c r="CT151" s="33"/>
      <c r="CU151" s="33"/>
      <c r="CV151" s="33"/>
      <c r="CW151" s="33"/>
      <c r="CX151" s="33"/>
      <c r="CY151" s="33"/>
      <c r="CZ151" s="33"/>
      <c r="DA151" s="33"/>
      <c r="DB151" s="33"/>
      <c r="DC151" s="33"/>
      <c r="DD151" s="33"/>
      <c r="DE151" s="33"/>
      <c r="DF151" s="33"/>
      <c r="DG151" s="33"/>
    </row>
    <row r="152" spans="1:111" hidden="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CG152" s="33"/>
      <c r="CH152" s="33"/>
      <c r="CI152" s="33"/>
      <c r="CJ152" s="33"/>
      <c r="CK152" s="33"/>
      <c r="CL152" s="33"/>
      <c r="CM152" s="33"/>
      <c r="CN152" s="33"/>
      <c r="CO152" s="33"/>
      <c r="CP152" s="33"/>
      <c r="CQ152" s="33"/>
      <c r="CR152" s="33"/>
      <c r="CS152" s="33"/>
      <c r="CT152" s="33"/>
      <c r="CU152" s="33"/>
      <c r="CV152" s="33"/>
      <c r="CW152" s="33"/>
      <c r="CX152" s="33"/>
      <c r="CY152" s="33"/>
      <c r="CZ152" s="33"/>
      <c r="DA152" s="33"/>
      <c r="DB152" s="33"/>
      <c r="DC152" s="33"/>
      <c r="DD152" s="33"/>
      <c r="DE152" s="33"/>
      <c r="DF152" s="33"/>
      <c r="DG152" s="33"/>
    </row>
    <row r="153" spans="1:111" hidden="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3"/>
      <c r="CI153" s="33"/>
      <c r="CJ153" s="33"/>
      <c r="CK153" s="33"/>
      <c r="CL153" s="33"/>
      <c r="CM153" s="33"/>
      <c r="CN153" s="33"/>
      <c r="CO153" s="33"/>
      <c r="CP153" s="33"/>
      <c r="CQ153" s="33"/>
      <c r="CR153" s="33"/>
      <c r="CS153" s="33"/>
      <c r="CT153" s="33"/>
      <c r="CU153" s="33"/>
      <c r="CV153" s="33"/>
      <c r="CW153" s="33"/>
      <c r="CX153" s="33"/>
      <c r="CY153" s="33"/>
      <c r="CZ153" s="33"/>
      <c r="DA153" s="33"/>
      <c r="DB153" s="33"/>
      <c r="DC153" s="33"/>
      <c r="DD153" s="33"/>
      <c r="DE153" s="33"/>
      <c r="DF153" s="33"/>
      <c r="DG153" s="33"/>
    </row>
    <row r="154" spans="1:111" hidden="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c r="CM154" s="33"/>
      <c r="CN154" s="33"/>
      <c r="CO154" s="33"/>
      <c r="CP154" s="33"/>
      <c r="CQ154" s="33"/>
      <c r="CR154" s="33"/>
      <c r="CS154" s="33"/>
      <c r="CT154" s="33"/>
      <c r="CU154" s="33"/>
      <c r="CV154" s="33"/>
      <c r="CW154" s="33"/>
      <c r="CX154" s="33"/>
      <c r="CY154" s="33"/>
      <c r="CZ154" s="33"/>
      <c r="DA154" s="33"/>
      <c r="DB154" s="33"/>
      <c r="DC154" s="33"/>
      <c r="DD154" s="33"/>
      <c r="DE154" s="33"/>
      <c r="DF154" s="33"/>
      <c r="DG154" s="33"/>
    </row>
    <row r="155" spans="1:111" hidden="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c r="DF155" s="33"/>
      <c r="DG155" s="33"/>
    </row>
    <row r="156" spans="1:111" hidden="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CG156" s="33"/>
      <c r="CH156" s="33"/>
      <c r="CI156" s="33"/>
      <c r="CJ156" s="33"/>
      <c r="CK156" s="33"/>
      <c r="CL156" s="33"/>
      <c r="CM156" s="33"/>
      <c r="CN156" s="33"/>
      <c r="CO156" s="33"/>
      <c r="CP156" s="33"/>
      <c r="CQ156" s="33"/>
      <c r="CR156" s="33"/>
      <c r="CS156" s="33"/>
      <c r="CT156" s="33"/>
      <c r="CU156" s="33"/>
      <c r="CV156" s="33"/>
      <c r="CW156" s="33"/>
      <c r="CX156" s="33"/>
      <c r="CY156" s="33"/>
      <c r="CZ156" s="33"/>
      <c r="DA156" s="33"/>
      <c r="DB156" s="33"/>
      <c r="DC156" s="33"/>
      <c r="DD156" s="33"/>
      <c r="DE156" s="33"/>
      <c r="DF156" s="33"/>
      <c r="DG156" s="33"/>
    </row>
    <row r="157" spans="1:111" hidden="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CG157" s="33"/>
      <c r="CH157" s="33"/>
      <c r="CI157" s="33"/>
      <c r="CJ157" s="33"/>
      <c r="CK157" s="33"/>
      <c r="CL157" s="33"/>
      <c r="CM157" s="33"/>
      <c r="CN157" s="33"/>
      <c r="CO157" s="33"/>
      <c r="CP157" s="33"/>
      <c r="CQ157" s="33"/>
      <c r="CR157" s="33"/>
      <c r="CS157" s="33"/>
      <c r="CT157" s="33"/>
      <c r="CU157" s="33"/>
      <c r="CV157" s="33"/>
      <c r="CW157" s="33"/>
      <c r="CX157" s="33"/>
      <c r="CY157" s="33"/>
      <c r="CZ157" s="33"/>
      <c r="DA157" s="33"/>
      <c r="DB157" s="33"/>
      <c r="DC157" s="33"/>
      <c r="DD157" s="33"/>
      <c r="DE157" s="33"/>
      <c r="DF157" s="33"/>
      <c r="DG157" s="33"/>
    </row>
    <row r="158" spans="1:111" hidden="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c r="CM158" s="33"/>
      <c r="CN158" s="33"/>
      <c r="CO158" s="33"/>
      <c r="CP158" s="33"/>
      <c r="CQ158" s="33"/>
      <c r="CR158" s="33"/>
      <c r="CS158" s="33"/>
      <c r="CT158" s="33"/>
      <c r="CU158" s="33"/>
      <c r="CV158" s="33"/>
      <c r="CW158" s="33"/>
      <c r="CX158" s="33"/>
      <c r="CY158" s="33"/>
      <c r="CZ158" s="33"/>
      <c r="DA158" s="33"/>
      <c r="DB158" s="33"/>
      <c r="DC158" s="33"/>
      <c r="DD158" s="33"/>
      <c r="DE158" s="33"/>
      <c r="DF158" s="33"/>
      <c r="DG158" s="33"/>
    </row>
    <row r="159" spans="1:111" hidden="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c r="CM159" s="33"/>
      <c r="CN159" s="33"/>
      <c r="CO159" s="33"/>
      <c r="CP159" s="33"/>
      <c r="CQ159" s="33"/>
      <c r="CR159" s="33"/>
      <c r="CS159" s="33"/>
      <c r="CT159" s="33"/>
      <c r="CU159" s="33"/>
      <c r="CV159" s="33"/>
      <c r="CW159" s="33"/>
      <c r="CX159" s="33"/>
      <c r="CY159" s="33"/>
      <c r="CZ159" s="33"/>
      <c r="DA159" s="33"/>
      <c r="DB159" s="33"/>
      <c r="DC159" s="33"/>
      <c r="DD159" s="33"/>
      <c r="DE159" s="33"/>
      <c r="DF159" s="33"/>
      <c r="DG159" s="33"/>
    </row>
    <row r="160" spans="1:111" hidden="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c r="CM160" s="33"/>
      <c r="CN160" s="33"/>
      <c r="CO160" s="33"/>
      <c r="CP160" s="33"/>
      <c r="CQ160" s="33"/>
      <c r="CR160" s="33"/>
      <c r="CS160" s="33"/>
      <c r="CT160" s="33"/>
      <c r="CU160" s="33"/>
      <c r="CV160" s="33"/>
      <c r="CW160" s="33"/>
      <c r="CX160" s="33"/>
      <c r="CY160" s="33"/>
      <c r="CZ160" s="33"/>
      <c r="DA160" s="33"/>
      <c r="DB160" s="33"/>
      <c r="DC160" s="33"/>
      <c r="DD160" s="33"/>
      <c r="DE160" s="33"/>
      <c r="DF160" s="33"/>
      <c r="DG160" s="33"/>
    </row>
    <row r="161" spans="1:111" hidden="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CG161" s="33"/>
      <c r="CH161" s="33"/>
      <c r="CI161" s="33"/>
      <c r="CJ161" s="33"/>
      <c r="CK161" s="33"/>
      <c r="CL161" s="33"/>
      <c r="CM161" s="33"/>
      <c r="CN161" s="33"/>
      <c r="CO161" s="33"/>
      <c r="CP161" s="33"/>
      <c r="CQ161" s="33"/>
      <c r="CR161" s="33"/>
      <c r="CS161" s="33"/>
      <c r="CT161" s="33"/>
      <c r="CU161" s="33"/>
      <c r="CV161" s="33"/>
      <c r="CW161" s="33"/>
      <c r="CX161" s="33"/>
      <c r="CY161" s="33"/>
      <c r="CZ161" s="33"/>
      <c r="DA161" s="33"/>
      <c r="DB161" s="33"/>
      <c r="DC161" s="33"/>
      <c r="DD161" s="33"/>
      <c r="DE161" s="33"/>
      <c r="DF161" s="33"/>
      <c r="DG161" s="33"/>
    </row>
    <row r="162" spans="1:111" hidden="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CG162" s="33"/>
      <c r="CH162" s="33"/>
      <c r="CI162" s="33"/>
      <c r="CJ162" s="33"/>
      <c r="CK162" s="33"/>
      <c r="CL162" s="33"/>
      <c r="CM162" s="33"/>
      <c r="CN162" s="33"/>
      <c r="CO162" s="33"/>
      <c r="CP162" s="33"/>
      <c r="CQ162" s="33"/>
      <c r="CR162" s="33"/>
      <c r="CS162" s="33"/>
      <c r="CT162" s="33"/>
      <c r="CU162" s="33"/>
      <c r="CV162" s="33"/>
      <c r="CW162" s="33"/>
      <c r="CX162" s="33"/>
      <c r="CY162" s="33"/>
      <c r="CZ162" s="33"/>
      <c r="DA162" s="33"/>
      <c r="DB162" s="33"/>
      <c r="DC162" s="33"/>
      <c r="DD162" s="33"/>
      <c r="DE162" s="33"/>
      <c r="DF162" s="33"/>
      <c r="DG162" s="33"/>
    </row>
    <row r="163" spans="1:111" hidden="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CG163" s="33"/>
      <c r="CH163" s="33"/>
      <c r="CI163" s="33"/>
      <c r="CJ163" s="33"/>
      <c r="CK163" s="33"/>
      <c r="CL163" s="33"/>
      <c r="CM163" s="33"/>
      <c r="CN163" s="33"/>
      <c r="CO163" s="33"/>
      <c r="CP163" s="33"/>
      <c r="CQ163" s="33"/>
      <c r="CR163" s="33"/>
      <c r="CS163" s="33"/>
      <c r="CT163" s="33"/>
      <c r="CU163" s="33"/>
      <c r="CV163" s="33"/>
      <c r="CW163" s="33"/>
      <c r="CX163" s="33"/>
      <c r="CY163" s="33"/>
      <c r="CZ163" s="33"/>
      <c r="DA163" s="33"/>
      <c r="DB163" s="33"/>
      <c r="DC163" s="33"/>
      <c r="DD163" s="33"/>
      <c r="DE163" s="33"/>
      <c r="DF163" s="33"/>
      <c r="DG163" s="33"/>
    </row>
    <row r="164" spans="1:111" hidden="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CG164" s="33"/>
      <c r="CH164" s="33"/>
      <c r="CI164" s="33"/>
      <c r="CJ164" s="33"/>
      <c r="CK164" s="33"/>
      <c r="CL164" s="33"/>
      <c r="CM164" s="33"/>
      <c r="CN164" s="33"/>
      <c r="CO164" s="33"/>
      <c r="CP164" s="33"/>
      <c r="CQ164" s="33"/>
      <c r="CR164" s="33"/>
      <c r="CS164" s="33"/>
      <c r="CT164" s="33"/>
      <c r="CU164" s="33"/>
      <c r="CV164" s="33"/>
      <c r="CW164" s="33"/>
      <c r="CX164" s="33"/>
      <c r="CY164" s="33"/>
      <c r="CZ164" s="33"/>
      <c r="DA164" s="33"/>
      <c r="DB164" s="33"/>
      <c r="DC164" s="33"/>
      <c r="DD164" s="33"/>
      <c r="DE164" s="33"/>
      <c r="DF164" s="33"/>
      <c r="DG164" s="33"/>
    </row>
    <row r="165" spans="1:111" hidden="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3"/>
      <c r="CI165" s="33"/>
      <c r="CJ165" s="33"/>
      <c r="CK165" s="33"/>
      <c r="CL165" s="33"/>
      <c r="CM165" s="33"/>
      <c r="CN165" s="33"/>
      <c r="CO165" s="33"/>
      <c r="CP165" s="33"/>
      <c r="CQ165" s="33"/>
      <c r="CR165" s="33"/>
      <c r="CS165" s="33"/>
      <c r="CT165" s="33"/>
      <c r="CU165" s="33"/>
      <c r="CV165" s="33"/>
      <c r="CW165" s="33"/>
      <c r="CX165" s="33"/>
      <c r="CY165" s="33"/>
      <c r="CZ165" s="33"/>
      <c r="DA165" s="33"/>
      <c r="DB165" s="33"/>
      <c r="DC165" s="33"/>
      <c r="DD165" s="33"/>
      <c r="DE165" s="33"/>
      <c r="DF165" s="33"/>
      <c r="DG165" s="33"/>
    </row>
    <row r="166" spans="1:111" hidden="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c r="CM166" s="33"/>
      <c r="CN166" s="33"/>
      <c r="CO166" s="33"/>
      <c r="CP166" s="33"/>
      <c r="CQ166" s="33"/>
      <c r="CR166" s="33"/>
      <c r="CS166" s="33"/>
      <c r="CT166" s="33"/>
      <c r="CU166" s="33"/>
      <c r="CV166" s="33"/>
      <c r="CW166" s="33"/>
      <c r="CX166" s="33"/>
      <c r="CY166" s="33"/>
      <c r="CZ166" s="33"/>
      <c r="DA166" s="33"/>
      <c r="DB166" s="33"/>
      <c r="DC166" s="33"/>
      <c r="DD166" s="33"/>
      <c r="DE166" s="33"/>
      <c r="DF166" s="33"/>
      <c r="DG166" s="33"/>
    </row>
    <row r="167" spans="1:111" hidden="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33"/>
      <c r="CK167" s="33"/>
      <c r="CL167" s="33"/>
      <c r="CM167" s="33"/>
      <c r="CN167" s="33"/>
      <c r="CO167" s="33"/>
      <c r="CP167" s="33"/>
      <c r="CQ167" s="33"/>
      <c r="CR167" s="33"/>
      <c r="CS167" s="33"/>
      <c r="CT167" s="33"/>
      <c r="CU167" s="33"/>
      <c r="CV167" s="33"/>
      <c r="CW167" s="33"/>
      <c r="CX167" s="33"/>
      <c r="CY167" s="33"/>
      <c r="CZ167" s="33"/>
      <c r="DA167" s="33"/>
      <c r="DB167" s="33"/>
      <c r="DC167" s="33"/>
      <c r="DD167" s="33"/>
      <c r="DE167" s="33"/>
      <c r="DF167" s="33"/>
      <c r="DG167" s="33"/>
    </row>
    <row r="168" spans="1:111" hidden="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33"/>
      <c r="CK168" s="33"/>
      <c r="CL168" s="33"/>
      <c r="CM168" s="33"/>
      <c r="CN168" s="33"/>
      <c r="CO168" s="33"/>
      <c r="CP168" s="33"/>
      <c r="CQ168" s="33"/>
      <c r="CR168" s="33"/>
      <c r="CS168" s="33"/>
      <c r="CT168" s="33"/>
      <c r="CU168" s="33"/>
      <c r="CV168" s="33"/>
      <c r="CW168" s="33"/>
      <c r="CX168" s="33"/>
      <c r="CY168" s="33"/>
      <c r="CZ168" s="33"/>
      <c r="DA168" s="33"/>
      <c r="DB168" s="33"/>
      <c r="DC168" s="33"/>
      <c r="DD168" s="33"/>
      <c r="DE168" s="33"/>
      <c r="DF168" s="33"/>
      <c r="DG168" s="33"/>
    </row>
    <row r="169" spans="1:111" hidden="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33"/>
      <c r="CK169" s="33"/>
      <c r="CL169" s="33"/>
      <c r="CM169" s="33"/>
      <c r="CN169" s="33"/>
      <c r="CO169" s="33"/>
      <c r="CP169" s="33"/>
      <c r="CQ169" s="33"/>
      <c r="CR169" s="33"/>
      <c r="CS169" s="33"/>
      <c r="CT169" s="33"/>
      <c r="CU169" s="33"/>
      <c r="CV169" s="33"/>
      <c r="CW169" s="33"/>
      <c r="CX169" s="33"/>
      <c r="CY169" s="33"/>
      <c r="CZ169" s="33"/>
      <c r="DA169" s="33"/>
      <c r="DB169" s="33"/>
      <c r="DC169" s="33"/>
      <c r="DD169" s="33"/>
      <c r="DE169" s="33"/>
      <c r="DF169" s="33"/>
      <c r="DG169" s="33"/>
    </row>
    <row r="170" spans="1:111" hidden="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33"/>
      <c r="CK170" s="33"/>
      <c r="CL170" s="33"/>
      <c r="CM170" s="33"/>
      <c r="CN170" s="33"/>
      <c r="CO170" s="33"/>
      <c r="CP170" s="33"/>
      <c r="CQ170" s="33"/>
      <c r="CR170" s="33"/>
      <c r="CS170" s="33"/>
      <c r="CT170" s="33"/>
      <c r="CU170" s="33"/>
      <c r="CV170" s="33"/>
      <c r="CW170" s="33"/>
      <c r="CX170" s="33"/>
      <c r="CY170" s="33"/>
      <c r="CZ170" s="33"/>
      <c r="DA170" s="33"/>
      <c r="DB170" s="33"/>
      <c r="DC170" s="33"/>
      <c r="DD170" s="33"/>
      <c r="DE170" s="33"/>
      <c r="DF170" s="33"/>
      <c r="DG170" s="33"/>
    </row>
    <row r="171" spans="1:111" hidden="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33"/>
      <c r="CK171" s="33"/>
      <c r="CL171" s="33"/>
      <c r="CM171" s="33"/>
      <c r="CN171" s="33"/>
      <c r="CO171" s="33"/>
      <c r="CP171" s="33"/>
      <c r="CQ171" s="33"/>
      <c r="CR171" s="33"/>
      <c r="CS171" s="33"/>
      <c r="CT171" s="33"/>
      <c r="CU171" s="33"/>
      <c r="CV171" s="33"/>
      <c r="CW171" s="33"/>
      <c r="CX171" s="33"/>
      <c r="CY171" s="33"/>
      <c r="CZ171" s="33"/>
      <c r="DA171" s="33"/>
      <c r="DB171" s="33"/>
      <c r="DC171" s="33"/>
      <c r="DD171" s="33"/>
      <c r="DE171" s="33"/>
      <c r="DF171" s="33"/>
      <c r="DG171" s="33"/>
    </row>
    <row r="172" spans="1:111" hidden="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c r="CM172" s="33"/>
      <c r="CN172" s="33"/>
      <c r="CO172" s="33"/>
      <c r="CP172" s="33"/>
      <c r="CQ172" s="33"/>
      <c r="CR172" s="33"/>
      <c r="CS172" s="33"/>
      <c r="CT172" s="33"/>
      <c r="CU172" s="33"/>
      <c r="CV172" s="33"/>
      <c r="CW172" s="33"/>
      <c r="CX172" s="33"/>
      <c r="CY172" s="33"/>
      <c r="CZ172" s="33"/>
      <c r="DA172" s="33"/>
      <c r="DB172" s="33"/>
      <c r="DC172" s="33"/>
      <c r="DD172" s="33"/>
      <c r="DE172" s="33"/>
      <c r="DF172" s="33"/>
      <c r="DG172" s="33"/>
    </row>
    <row r="173" spans="1:111" hidden="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33"/>
      <c r="CK173" s="33"/>
      <c r="CL173" s="33"/>
      <c r="CM173" s="33"/>
      <c r="CN173" s="33"/>
      <c r="CO173" s="33"/>
      <c r="CP173" s="33"/>
      <c r="CQ173" s="33"/>
      <c r="CR173" s="33"/>
      <c r="CS173" s="33"/>
      <c r="CT173" s="33"/>
      <c r="CU173" s="33"/>
      <c r="CV173" s="33"/>
      <c r="CW173" s="33"/>
      <c r="CX173" s="33"/>
      <c r="CY173" s="33"/>
      <c r="CZ173" s="33"/>
      <c r="DA173" s="33"/>
      <c r="DB173" s="33"/>
      <c r="DC173" s="33"/>
      <c r="DD173" s="33"/>
      <c r="DE173" s="33"/>
      <c r="DF173" s="33"/>
      <c r="DG173" s="33"/>
    </row>
    <row r="174" spans="1:111" hidden="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c r="CM174" s="33"/>
      <c r="CN174" s="33"/>
      <c r="CO174" s="33"/>
      <c r="CP174" s="33"/>
      <c r="CQ174" s="33"/>
      <c r="CR174" s="33"/>
      <c r="CS174" s="33"/>
      <c r="CT174" s="33"/>
      <c r="CU174" s="33"/>
      <c r="CV174" s="33"/>
      <c r="CW174" s="33"/>
      <c r="CX174" s="33"/>
      <c r="CY174" s="33"/>
      <c r="CZ174" s="33"/>
      <c r="DA174" s="33"/>
      <c r="DB174" s="33"/>
      <c r="DC174" s="33"/>
      <c r="DD174" s="33"/>
      <c r="DE174" s="33"/>
      <c r="DF174" s="33"/>
      <c r="DG174" s="33"/>
    </row>
    <row r="175" spans="1:111" hidden="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3"/>
      <c r="CL175" s="33"/>
      <c r="CM175" s="33"/>
      <c r="CN175" s="33"/>
      <c r="CO175" s="33"/>
      <c r="CP175" s="33"/>
      <c r="CQ175" s="33"/>
      <c r="CR175" s="33"/>
      <c r="CS175" s="33"/>
      <c r="CT175" s="33"/>
      <c r="CU175" s="33"/>
      <c r="CV175" s="33"/>
      <c r="CW175" s="33"/>
      <c r="CX175" s="33"/>
      <c r="CY175" s="33"/>
      <c r="CZ175" s="33"/>
      <c r="DA175" s="33"/>
      <c r="DB175" s="33"/>
      <c r="DC175" s="33"/>
      <c r="DD175" s="33"/>
      <c r="DE175" s="33"/>
      <c r="DF175" s="33"/>
      <c r="DG175" s="33"/>
    </row>
    <row r="176" spans="1:111" hidden="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3"/>
      <c r="CL176" s="33"/>
      <c r="CM176" s="33"/>
      <c r="CN176" s="33"/>
      <c r="CO176" s="33"/>
      <c r="CP176" s="33"/>
      <c r="CQ176" s="33"/>
      <c r="CR176" s="33"/>
      <c r="CS176" s="33"/>
      <c r="CT176" s="33"/>
      <c r="CU176" s="33"/>
      <c r="CV176" s="33"/>
      <c r="CW176" s="33"/>
      <c r="CX176" s="33"/>
      <c r="CY176" s="33"/>
      <c r="CZ176" s="33"/>
      <c r="DA176" s="33"/>
      <c r="DB176" s="33"/>
      <c r="DC176" s="33"/>
      <c r="DD176" s="33"/>
      <c r="DE176" s="33"/>
      <c r="DF176" s="33"/>
      <c r="DG176" s="33"/>
    </row>
    <row r="177" spans="1:111" hidden="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33"/>
      <c r="CK177" s="33"/>
      <c r="CL177" s="33"/>
      <c r="CM177" s="33"/>
      <c r="CN177" s="33"/>
      <c r="CO177" s="33"/>
      <c r="CP177" s="33"/>
      <c r="CQ177" s="33"/>
      <c r="CR177" s="33"/>
      <c r="CS177" s="33"/>
      <c r="CT177" s="33"/>
      <c r="CU177" s="33"/>
      <c r="CV177" s="33"/>
      <c r="CW177" s="33"/>
      <c r="CX177" s="33"/>
      <c r="CY177" s="33"/>
      <c r="CZ177" s="33"/>
      <c r="DA177" s="33"/>
      <c r="DB177" s="33"/>
      <c r="DC177" s="33"/>
      <c r="DD177" s="33"/>
      <c r="DE177" s="33"/>
      <c r="DF177" s="33"/>
      <c r="DG177" s="33"/>
    </row>
    <row r="178" spans="1:111" hidden="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33"/>
      <c r="CK178" s="33"/>
      <c r="CL178" s="33"/>
      <c r="CM178" s="33"/>
      <c r="CN178" s="33"/>
      <c r="CO178" s="33"/>
      <c r="CP178" s="33"/>
      <c r="CQ178" s="33"/>
      <c r="CR178" s="33"/>
      <c r="CS178" s="33"/>
      <c r="CT178" s="33"/>
      <c r="CU178" s="33"/>
      <c r="CV178" s="33"/>
      <c r="CW178" s="33"/>
      <c r="CX178" s="33"/>
      <c r="CY178" s="33"/>
      <c r="CZ178" s="33"/>
      <c r="DA178" s="33"/>
      <c r="DB178" s="33"/>
      <c r="DC178" s="33"/>
      <c r="DD178" s="33"/>
      <c r="DE178" s="33"/>
      <c r="DF178" s="33"/>
      <c r="DG178" s="33"/>
    </row>
    <row r="179" spans="1:111" hidden="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c r="CM179" s="33"/>
      <c r="CN179" s="33"/>
      <c r="CO179" s="33"/>
      <c r="CP179" s="33"/>
      <c r="CQ179" s="33"/>
      <c r="CR179" s="33"/>
      <c r="CS179" s="33"/>
      <c r="CT179" s="33"/>
      <c r="CU179" s="33"/>
      <c r="CV179" s="33"/>
      <c r="CW179" s="33"/>
      <c r="CX179" s="33"/>
      <c r="CY179" s="33"/>
      <c r="CZ179" s="33"/>
      <c r="DA179" s="33"/>
      <c r="DB179" s="33"/>
      <c r="DC179" s="33"/>
      <c r="DD179" s="33"/>
      <c r="DE179" s="33"/>
      <c r="DF179" s="33"/>
      <c r="DG179" s="33"/>
    </row>
    <row r="180" spans="1:111" hidden="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33"/>
      <c r="CK180" s="33"/>
      <c r="CL180" s="33"/>
      <c r="CM180" s="33"/>
      <c r="CN180" s="33"/>
      <c r="CO180" s="33"/>
      <c r="CP180" s="33"/>
      <c r="CQ180" s="33"/>
      <c r="CR180" s="33"/>
      <c r="CS180" s="33"/>
      <c r="CT180" s="33"/>
      <c r="CU180" s="33"/>
      <c r="CV180" s="33"/>
      <c r="CW180" s="33"/>
      <c r="CX180" s="33"/>
      <c r="CY180" s="33"/>
      <c r="CZ180" s="33"/>
      <c r="DA180" s="33"/>
      <c r="DB180" s="33"/>
      <c r="DC180" s="33"/>
      <c r="DD180" s="33"/>
      <c r="DE180" s="33"/>
      <c r="DF180" s="33"/>
      <c r="DG180" s="33"/>
    </row>
    <row r="181" spans="1:111" hidden="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33"/>
      <c r="CK181" s="33"/>
      <c r="CL181" s="33"/>
      <c r="CM181" s="33"/>
      <c r="CN181" s="33"/>
      <c r="CO181" s="33"/>
      <c r="CP181" s="33"/>
      <c r="CQ181" s="33"/>
      <c r="CR181" s="33"/>
      <c r="CS181" s="33"/>
      <c r="CT181" s="33"/>
      <c r="CU181" s="33"/>
      <c r="CV181" s="33"/>
      <c r="CW181" s="33"/>
      <c r="CX181" s="33"/>
      <c r="CY181" s="33"/>
      <c r="CZ181" s="33"/>
      <c r="DA181" s="33"/>
      <c r="DB181" s="33"/>
      <c r="DC181" s="33"/>
      <c r="DD181" s="33"/>
      <c r="DE181" s="33"/>
      <c r="DF181" s="33"/>
      <c r="DG181" s="33"/>
    </row>
    <row r="182" spans="1:111" hidden="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3"/>
      <c r="CL182" s="33"/>
      <c r="CM182" s="33"/>
      <c r="CN182" s="33"/>
      <c r="CO182" s="33"/>
      <c r="CP182" s="33"/>
      <c r="CQ182" s="33"/>
      <c r="CR182" s="33"/>
      <c r="CS182" s="33"/>
      <c r="CT182" s="33"/>
      <c r="CU182" s="33"/>
      <c r="CV182" s="33"/>
      <c r="CW182" s="33"/>
      <c r="CX182" s="33"/>
      <c r="CY182" s="33"/>
      <c r="CZ182" s="33"/>
      <c r="DA182" s="33"/>
      <c r="DB182" s="33"/>
      <c r="DC182" s="33"/>
      <c r="DD182" s="33"/>
      <c r="DE182" s="33"/>
      <c r="DF182" s="33"/>
      <c r="DG182" s="33"/>
    </row>
    <row r="183" spans="1:111" hidden="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3"/>
      <c r="CL183" s="33"/>
      <c r="CM183" s="33"/>
      <c r="CN183" s="33"/>
      <c r="CO183" s="33"/>
      <c r="CP183" s="33"/>
      <c r="CQ183" s="33"/>
      <c r="CR183" s="33"/>
      <c r="CS183" s="33"/>
      <c r="CT183" s="33"/>
      <c r="CU183" s="33"/>
      <c r="CV183" s="33"/>
      <c r="CW183" s="33"/>
      <c r="CX183" s="33"/>
      <c r="CY183" s="33"/>
      <c r="CZ183" s="33"/>
      <c r="DA183" s="33"/>
      <c r="DB183" s="33"/>
      <c r="DC183" s="33"/>
      <c r="DD183" s="33"/>
      <c r="DE183" s="33"/>
      <c r="DF183" s="33"/>
      <c r="DG183" s="33"/>
    </row>
    <row r="184" spans="1:111" hidden="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c r="CM184" s="33"/>
      <c r="CN184" s="33"/>
      <c r="CO184" s="33"/>
      <c r="CP184" s="33"/>
      <c r="CQ184" s="33"/>
      <c r="CR184" s="33"/>
      <c r="CS184" s="33"/>
      <c r="CT184" s="33"/>
      <c r="CU184" s="33"/>
      <c r="CV184" s="33"/>
      <c r="CW184" s="33"/>
      <c r="CX184" s="33"/>
      <c r="CY184" s="33"/>
      <c r="CZ184" s="33"/>
      <c r="DA184" s="33"/>
      <c r="DB184" s="33"/>
      <c r="DC184" s="33"/>
      <c r="DD184" s="33"/>
      <c r="DE184" s="33"/>
      <c r="DF184" s="33"/>
      <c r="DG184" s="33"/>
    </row>
    <row r="185" spans="1:111" hidden="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c r="CA185" s="33"/>
      <c r="CB185" s="33"/>
      <c r="CC185" s="33"/>
      <c r="CD185" s="33"/>
      <c r="CE185" s="33"/>
      <c r="CF185" s="33"/>
      <c r="CG185" s="33"/>
      <c r="CH185" s="33"/>
      <c r="CI185" s="33"/>
      <c r="CJ185" s="33"/>
      <c r="CK185" s="33"/>
      <c r="CL185" s="33"/>
      <c r="CM185" s="33"/>
      <c r="CN185" s="33"/>
      <c r="CO185" s="33"/>
      <c r="CP185" s="33"/>
      <c r="CQ185" s="33"/>
      <c r="CR185" s="33"/>
      <c r="CS185" s="33"/>
      <c r="CT185" s="33"/>
      <c r="CU185" s="33"/>
      <c r="CV185" s="33"/>
      <c r="CW185" s="33"/>
      <c r="CX185" s="33"/>
      <c r="CY185" s="33"/>
      <c r="CZ185" s="33"/>
      <c r="DA185" s="33"/>
      <c r="DB185" s="33"/>
      <c r="DC185" s="33"/>
      <c r="DD185" s="33"/>
      <c r="DE185" s="33"/>
      <c r="DF185" s="33"/>
      <c r="DG185" s="33"/>
    </row>
    <row r="186" spans="1:111" hidden="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c r="CM186" s="33"/>
      <c r="CN186" s="33"/>
      <c r="CO186" s="33"/>
      <c r="CP186" s="33"/>
      <c r="CQ186" s="33"/>
      <c r="CR186" s="33"/>
      <c r="CS186" s="33"/>
      <c r="CT186" s="33"/>
      <c r="CU186" s="33"/>
      <c r="CV186" s="33"/>
      <c r="CW186" s="33"/>
      <c r="CX186" s="33"/>
      <c r="CY186" s="33"/>
      <c r="CZ186" s="33"/>
      <c r="DA186" s="33"/>
      <c r="DB186" s="33"/>
      <c r="DC186" s="33"/>
      <c r="DD186" s="33"/>
      <c r="DE186" s="33"/>
      <c r="DF186" s="33"/>
      <c r="DG186" s="33"/>
    </row>
    <row r="187" spans="1:111" hidden="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c r="CM187" s="33"/>
      <c r="CN187" s="33"/>
      <c r="CO187" s="33"/>
      <c r="CP187" s="33"/>
      <c r="CQ187" s="33"/>
      <c r="CR187" s="33"/>
      <c r="CS187" s="33"/>
      <c r="CT187" s="33"/>
      <c r="CU187" s="33"/>
      <c r="CV187" s="33"/>
      <c r="CW187" s="33"/>
      <c r="CX187" s="33"/>
      <c r="CY187" s="33"/>
      <c r="CZ187" s="33"/>
      <c r="DA187" s="33"/>
      <c r="DB187" s="33"/>
      <c r="DC187" s="33"/>
      <c r="DD187" s="33"/>
      <c r="DE187" s="33"/>
      <c r="DF187" s="33"/>
      <c r="DG187" s="33"/>
    </row>
    <row r="188" spans="1:111" hidden="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c r="CH188" s="33"/>
      <c r="CI188" s="33"/>
      <c r="CJ188" s="33"/>
      <c r="CK188" s="33"/>
      <c r="CL188" s="33"/>
      <c r="CM188" s="33"/>
      <c r="CN188" s="33"/>
      <c r="CO188" s="33"/>
      <c r="CP188" s="33"/>
      <c r="CQ188" s="33"/>
      <c r="CR188" s="33"/>
      <c r="CS188" s="33"/>
      <c r="CT188" s="33"/>
      <c r="CU188" s="33"/>
      <c r="CV188" s="33"/>
      <c r="CW188" s="33"/>
      <c r="CX188" s="33"/>
      <c r="CY188" s="33"/>
      <c r="CZ188" s="33"/>
      <c r="DA188" s="33"/>
      <c r="DB188" s="33"/>
      <c r="DC188" s="33"/>
      <c r="DD188" s="33"/>
      <c r="DE188" s="33"/>
      <c r="DF188" s="33"/>
      <c r="DG188" s="33"/>
    </row>
    <row r="189" spans="1:111" hidden="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c r="CH189" s="33"/>
      <c r="CI189" s="33"/>
      <c r="CJ189" s="33"/>
      <c r="CK189" s="33"/>
      <c r="CL189" s="33"/>
      <c r="CM189" s="33"/>
      <c r="CN189" s="33"/>
      <c r="CO189" s="33"/>
      <c r="CP189" s="33"/>
      <c r="CQ189" s="33"/>
      <c r="CR189" s="33"/>
      <c r="CS189" s="33"/>
      <c r="CT189" s="33"/>
      <c r="CU189" s="33"/>
      <c r="CV189" s="33"/>
      <c r="CW189" s="33"/>
      <c r="CX189" s="33"/>
      <c r="CY189" s="33"/>
      <c r="CZ189" s="33"/>
      <c r="DA189" s="33"/>
      <c r="DB189" s="33"/>
      <c r="DC189" s="33"/>
      <c r="DD189" s="33"/>
      <c r="DE189" s="33"/>
      <c r="DF189" s="33"/>
      <c r="DG189" s="33"/>
    </row>
    <row r="190" spans="1:111" hidden="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c r="CH190" s="33"/>
      <c r="CI190" s="33"/>
      <c r="CJ190" s="33"/>
      <c r="CK190" s="33"/>
      <c r="CL190" s="33"/>
      <c r="CM190" s="33"/>
      <c r="CN190" s="33"/>
      <c r="CO190" s="33"/>
      <c r="CP190" s="33"/>
      <c r="CQ190" s="33"/>
      <c r="CR190" s="33"/>
      <c r="CS190" s="33"/>
      <c r="CT190" s="33"/>
      <c r="CU190" s="33"/>
      <c r="CV190" s="33"/>
      <c r="CW190" s="33"/>
      <c r="CX190" s="33"/>
      <c r="CY190" s="33"/>
      <c r="CZ190" s="33"/>
      <c r="DA190" s="33"/>
      <c r="DB190" s="33"/>
      <c r="DC190" s="33"/>
      <c r="DD190" s="33"/>
      <c r="DE190" s="33"/>
      <c r="DF190" s="33"/>
      <c r="DG190" s="33"/>
    </row>
    <row r="191" spans="1:111" hidden="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c r="CH191" s="33"/>
      <c r="CI191" s="33"/>
      <c r="CJ191" s="33"/>
      <c r="CK191" s="33"/>
      <c r="CL191" s="33"/>
      <c r="CM191" s="33"/>
      <c r="CN191" s="33"/>
      <c r="CO191" s="33"/>
      <c r="CP191" s="33"/>
      <c r="CQ191" s="33"/>
      <c r="CR191" s="33"/>
      <c r="CS191" s="33"/>
      <c r="CT191" s="33"/>
      <c r="CU191" s="33"/>
      <c r="CV191" s="33"/>
      <c r="CW191" s="33"/>
      <c r="CX191" s="33"/>
      <c r="CY191" s="33"/>
      <c r="CZ191" s="33"/>
      <c r="DA191" s="33"/>
      <c r="DB191" s="33"/>
      <c r="DC191" s="33"/>
      <c r="DD191" s="33"/>
      <c r="DE191" s="33"/>
      <c r="DF191" s="33"/>
      <c r="DG191" s="33"/>
    </row>
    <row r="192" spans="1:111" hidden="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c r="CH192" s="33"/>
      <c r="CI192" s="33"/>
      <c r="CJ192" s="33"/>
      <c r="CK192" s="33"/>
      <c r="CL192" s="33"/>
      <c r="CM192" s="33"/>
      <c r="CN192" s="33"/>
      <c r="CO192" s="33"/>
      <c r="CP192" s="33"/>
      <c r="CQ192" s="33"/>
      <c r="CR192" s="33"/>
      <c r="CS192" s="33"/>
      <c r="CT192" s="33"/>
      <c r="CU192" s="33"/>
      <c r="CV192" s="33"/>
      <c r="CW192" s="33"/>
      <c r="CX192" s="33"/>
      <c r="CY192" s="33"/>
      <c r="CZ192" s="33"/>
      <c r="DA192" s="33"/>
      <c r="DB192" s="33"/>
      <c r="DC192" s="33"/>
      <c r="DD192" s="33"/>
      <c r="DE192" s="33"/>
      <c r="DF192" s="33"/>
      <c r="DG192" s="33"/>
    </row>
    <row r="193" spans="1:111" hidden="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c r="CM193" s="33"/>
      <c r="CN193" s="33"/>
      <c r="CO193" s="33"/>
      <c r="CP193" s="33"/>
      <c r="CQ193" s="33"/>
      <c r="CR193" s="33"/>
      <c r="CS193" s="33"/>
      <c r="CT193" s="33"/>
      <c r="CU193" s="33"/>
      <c r="CV193" s="33"/>
      <c r="CW193" s="33"/>
      <c r="CX193" s="33"/>
      <c r="CY193" s="33"/>
      <c r="CZ193" s="33"/>
      <c r="DA193" s="33"/>
      <c r="DB193" s="33"/>
      <c r="DC193" s="33"/>
      <c r="DD193" s="33"/>
      <c r="DE193" s="33"/>
      <c r="DF193" s="33"/>
      <c r="DG193" s="33"/>
    </row>
    <row r="194" spans="1:111" hidden="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c r="CM194" s="33"/>
      <c r="CN194" s="33"/>
      <c r="CO194" s="33"/>
      <c r="CP194" s="33"/>
      <c r="CQ194" s="33"/>
      <c r="CR194" s="33"/>
      <c r="CS194" s="33"/>
      <c r="CT194" s="33"/>
      <c r="CU194" s="33"/>
      <c r="CV194" s="33"/>
      <c r="CW194" s="33"/>
      <c r="CX194" s="33"/>
      <c r="CY194" s="33"/>
      <c r="CZ194" s="33"/>
      <c r="DA194" s="33"/>
      <c r="DB194" s="33"/>
      <c r="DC194" s="33"/>
      <c r="DD194" s="33"/>
      <c r="DE194" s="33"/>
      <c r="DF194" s="33"/>
      <c r="DG194" s="33"/>
    </row>
    <row r="195" spans="1:111" hidden="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c r="CM195" s="33"/>
      <c r="CN195" s="33"/>
      <c r="CO195" s="33"/>
      <c r="CP195" s="33"/>
      <c r="CQ195" s="33"/>
      <c r="CR195" s="33"/>
      <c r="CS195" s="33"/>
      <c r="CT195" s="33"/>
      <c r="CU195" s="33"/>
      <c r="CV195" s="33"/>
      <c r="CW195" s="33"/>
      <c r="CX195" s="33"/>
      <c r="CY195" s="33"/>
      <c r="CZ195" s="33"/>
      <c r="DA195" s="33"/>
      <c r="DB195" s="33"/>
      <c r="DC195" s="33"/>
      <c r="DD195" s="33"/>
      <c r="DE195" s="33"/>
      <c r="DF195" s="33"/>
      <c r="DG195" s="33"/>
    </row>
    <row r="196" spans="1:111" hidden="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c r="CM196" s="33"/>
      <c r="CN196" s="33"/>
      <c r="CO196" s="33"/>
      <c r="CP196" s="33"/>
      <c r="CQ196" s="33"/>
      <c r="CR196" s="33"/>
      <c r="CS196" s="33"/>
      <c r="CT196" s="33"/>
      <c r="CU196" s="33"/>
      <c r="CV196" s="33"/>
      <c r="CW196" s="33"/>
      <c r="CX196" s="33"/>
      <c r="CY196" s="33"/>
      <c r="CZ196" s="33"/>
      <c r="DA196" s="33"/>
      <c r="DB196" s="33"/>
      <c r="DC196" s="33"/>
      <c r="DD196" s="33"/>
      <c r="DE196" s="33"/>
      <c r="DF196" s="33"/>
      <c r="DG196" s="33"/>
    </row>
    <row r="197" spans="1:111" hidden="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c r="CM197" s="33"/>
      <c r="CN197" s="33"/>
      <c r="CO197" s="33"/>
      <c r="CP197" s="33"/>
      <c r="CQ197" s="33"/>
      <c r="CR197" s="33"/>
      <c r="CS197" s="33"/>
      <c r="CT197" s="33"/>
      <c r="CU197" s="33"/>
      <c r="CV197" s="33"/>
      <c r="CW197" s="33"/>
      <c r="CX197" s="33"/>
      <c r="CY197" s="33"/>
      <c r="CZ197" s="33"/>
      <c r="DA197" s="33"/>
      <c r="DB197" s="33"/>
      <c r="DC197" s="33"/>
      <c r="DD197" s="33"/>
      <c r="DE197" s="33"/>
      <c r="DF197" s="33"/>
      <c r="DG197" s="33"/>
    </row>
    <row r="198" spans="1:111" hidden="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c r="CM198" s="33"/>
      <c r="CN198" s="33"/>
      <c r="CO198" s="33"/>
      <c r="CP198" s="33"/>
      <c r="CQ198" s="33"/>
      <c r="CR198" s="33"/>
      <c r="CS198" s="33"/>
      <c r="CT198" s="33"/>
      <c r="CU198" s="33"/>
      <c r="CV198" s="33"/>
      <c r="CW198" s="33"/>
      <c r="CX198" s="33"/>
      <c r="CY198" s="33"/>
      <c r="CZ198" s="33"/>
      <c r="DA198" s="33"/>
      <c r="DB198" s="33"/>
      <c r="DC198" s="33"/>
      <c r="DD198" s="33"/>
      <c r="DE198" s="33"/>
      <c r="DF198" s="33"/>
      <c r="DG198" s="33"/>
    </row>
    <row r="199" spans="1:111" hidden="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row>
    <row r="200" spans="1:111" hidden="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c r="CI200" s="33"/>
      <c r="CJ200" s="33"/>
      <c r="CK200" s="33"/>
      <c r="CL200" s="33"/>
      <c r="CM200" s="33"/>
      <c r="CN200" s="33"/>
      <c r="CO200" s="33"/>
      <c r="CP200" s="33"/>
      <c r="CQ200" s="33"/>
      <c r="CR200" s="33"/>
      <c r="CS200" s="33"/>
      <c r="CT200" s="33"/>
      <c r="CU200" s="33"/>
      <c r="CV200" s="33"/>
      <c r="CW200" s="33"/>
      <c r="CX200" s="33"/>
      <c r="CY200" s="33"/>
      <c r="CZ200" s="33"/>
      <c r="DA200" s="33"/>
      <c r="DB200" s="33"/>
      <c r="DC200" s="33"/>
      <c r="DD200" s="33"/>
      <c r="DE200" s="33"/>
      <c r="DF200" s="33"/>
      <c r="DG200" s="33"/>
    </row>
    <row r="201" spans="1:111" hidden="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c r="CA201" s="33"/>
      <c r="CB201" s="33"/>
      <c r="CC201" s="33"/>
      <c r="CD201" s="33"/>
      <c r="CE201" s="33"/>
      <c r="CF201" s="33"/>
      <c r="CG201" s="33"/>
      <c r="CH201" s="33"/>
      <c r="CI201" s="33"/>
      <c r="CJ201" s="33"/>
      <c r="CK201" s="33"/>
      <c r="CL201" s="33"/>
      <c r="CM201" s="33"/>
      <c r="CN201" s="33"/>
      <c r="CO201" s="33"/>
      <c r="CP201" s="33"/>
      <c r="CQ201" s="33"/>
      <c r="CR201" s="33"/>
      <c r="CS201" s="33"/>
      <c r="CT201" s="33"/>
      <c r="CU201" s="33"/>
      <c r="CV201" s="33"/>
      <c r="CW201" s="33"/>
      <c r="CX201" s="33"/>
      <c r="CY201" s="33"/>
      <c r="CZ201" s="33"/>
      <c r="DA201" s="33"/>
      <c r="DB201" s="33"/>
      <c r="DC201" s="33"/>
      <c r="DD201" s="33"/>
      <c r="DE201" s="33"/>
      <c r="DF201" s="33"/>
      <c r="DG201" s="33"/>
    </row>
    <row r="202" spans="1:111" hidden="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CF202" s="33"/>
      <c r="CG202" s="33"/>
      <c r="CH202" s="33"/>
      <c r="CI202" s="33"/>
      <c r="CJ202" s="33"/>
      <c r="CK202" s="33"/>
      <c r="CL202" s="33"/>
      <c r="CM202" s="33"/>
      <c r="CN202" s="33"/>
      <c r="CO202" s="33"/>
      <c r="CP202" s="33"/>
      <c r="CQ202" s="33"/>
      <c r="CR202" s="33"/>
      <c r="CS202" s="33"/>
      <c r="CT202" s="33"/>
      <c r="CU202" s="33"/>
      <c r="CV202" s="33"/>
      <c r="CW202" s="33"/>
      <c r="CX202" s="33"/>
      <c r="CY202" s="33"/>
      <c r="CZ202" s="33"/>
      <c r="DA202" s="33"/>
      <c r="DB202" s="33"/>
      <c r="DC202" s="33"/>
      <c r="DD202" s="33"/>
      <c r="DE202" s="33"/>
      <c r="DF202" s="33"/>
      <c r="DG202" s="33"/>
    </row>
    <row r="203" spans="1:111" hidden="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33"/>
      <c r="CD203" s="33"/>
      <c r="CE203" s="33"/>
      <c r="CF203" s="33"/>
      <c r="CG203" s="33"/>
      <c r="CH203" s="33"/>
      <c r="CI203" s="33"/>
      <c r="CJ203" s="33"/>
      <c r="CK203" s="33"/>
      <c r="CL203" s="33"/>
      <c r="CM203" s="33"/>
      <c r="CN203" s="33"/>
      <c r="CO203" s="33"/>
      <c r="CP203" s="33"/>
      <c r="CQ203" s="33"/>
      <c r="CR203" s="33"/>
      <c r="CS203" s="33"/>
      <c r="CT203" s="33"/>
      <c r="CU203" s="33"/>
      <c r="CV203" s="33"/>
      <c r="CW203" s="33"/>
      <c r="CX203" s="33"/>
      <c r="CY203" s="33"/>
      <c r="CZ203" s="33"/>
      <c r="DA203" s="33"/>
      <c r="DB203" s="33"/>
      <c r="DC203" s="33"/>
      <c r="DD203" s="33"/>
      <c r="DE203" s="33"/>
      <c r="DF203" s="33"/>
      <c r="DG203" s="33"/>
    </row>
    <row r="204" spans="1:111" hidden="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c r="CM204" s="33"/>
      <c r="CN204" s="33"/>
      <c r="CO204" s="33"/>
      <c r="CP204" s="33"/>
      <c r="CQ204" s="33"/>
      <c r="CR204" s="33"/>
      <c r="CS204" s="33"/>
      <c r="CT204" s="33"/>
      <c r="CU204" s="33"/>
      <c r="CV204" s="33"/>
      <c r="CW204" s="33"/>
      <c r="CX204" s="33"/>
      <c r="CY204" s="33"/>
      <c r="CZ204" s="33"/>
      <c r="DA204" s="33"/>
      <c r="DB204" s="33"/>
      <c r="DC204" s="33"/>
      <c r="DD204" s="33"/>
      <c r="DE204" s="33"/>
      <c r="DF204" s="33"/>
      <c r="DG204" s="33"/>
    </row>
    <row r="205" spans="1:111" hidden="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c r="CA205" s="33"/>
      <c r="CB205" s="33"/>
      <c r="CC205" s="33"/>
      <c r="CD205" s="33"/>
      <c r="CE205" s="33"/>
      <c r="CF205" s="33"/>
      <c r="CG205" s="33"/>
      <c r="CH205" s="33"/>
      <c r="CI205" s="33"/>
      <c r="CJ205" s="33"/>
      <c r="CK205" s="33"/>
      <c r="CL205" s="33"/>
      <c r="CM205" s="33"/>
      <c r="CN205" s="33"/>
      <c r="CO205" s="33"/>
      <c r="CP205" s="33"/>
      <c r="CQ205" s="33"/>
      <c r="CR205" s="33"/>
      <c r="CS205" s="33"/>
      <c r="CT205" s="33"/>
      <c r="CU205" s="33"/>
      <c r="CV205" s="33"/>
      <c r="CW205" s="33"/>
      <c r="CX205" s="33"/>
      <c r="CY205" s="33"/>
      <c r="CZ205" s="33"/>
      <c r="DA205" s="33"/>
      <c r="DB205" s="33"/>
      <c r="DC205" s="33"/>
      <c r="DD205" s="33"/>
      <c r="DE205" s="33"/>
      <c r="DF205" s="33"/>
      <c r="DG205" s="33"/>
    </row>
    <row r="206" spans="1:111" hidden="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row>
    <row r="207" spans="1:111" hidden="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c r="CM207" s="33"/>
      <c r="CN207" s="33"/>
      <c r="CO207" s="33"/>
      <c r="CP207" s="33"/>
      <c r="CQ207" s="33"/>
      <c r="CR207" s="33"/>
      <c r="CS207" s="33"/>
      <c r="CT207" s="33"/>
      <c r="CU207" s="33"/>
      <c r="CV207" s="33"/>
      <c r="CW207" s="33"/>
      <c r="CX207" s="33"/>
      <c r="CY207" s="33"/>
      <c r="CZ207" s="33"/>
      <c r="DA207" s="33"/>
      <c r="DB207" s="33"/>
      <c r="DC207" s="33"/>
      <c r="DD207" s="33"/>
      <c r="DE207" s="33"/>
      <c r="DF207" s="33"/>
      <c r="DG207" s="33"/>
    </row>
    <row r="208" spans="1:111" hidden="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CG208" s="33"/>
      <c r="CH208" s="33"/>
      <c r="CI208" s="33"/>
      <c r="CJ208" s="33"/>
      <c r="CK208" s="33"/>
      <c r="CL208" s="33"/>
      <c r="CM208" s="33"/>
      <c r="CN208" s="33"/>
      <c r="CO208" s="33"/>
      <c r="CP208" s="33"/>
      <c r="CQ208" s="33"/>
      <c r="CR208" s="33"/>
      <c r="CS208" s="33"/>
      <c r="CT208" s="33"/>
      <c r="CU208" s="33"/>
      <c r="CV208" s="33"/>
      <c r="CW208" s="33"/>
      <c r="CX208" s="33"/>
      <c r="CY208" s="33"/>
      <c r="CZ208" s="33"/>
      <c r="DA208" s="33"/>
      <c r="DB208" s="33"/>
      <c r="DC208" s="33"/>
      <c r="DD208" s="33"/>
      <c r="DE208" s="33"/>
      <c r="DF208" s="33"/>
      <c r="DG208" s="33"/>
    </row>
    <row r="209" spans="1:111" hidden="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c r="CM209" s="33"/>
      <c r="CN209" s="33"/>
      <c r="CO209" s="33"/>
      <c r="CP209" s="33"/>
      <c r="CQ209" s="33"/>
      <c r="CR209" s="33"/>
      <c r="CS209" s="33"/>
      <c r="CT209" s="33"/>
      <c r="CU209" s="33"/>
      <c r="CV209" s="33"/>
      <c r="CW209" s="33"/>
      <c r="CX209" s="33"/>
      <c r="CY209" s="33"/>
      <c r="CZ209" s="33"/>
      <c r="DA209" s="33"/>
      <c r="DB209" s="33"/>
      <c r="DC209" s="33"/>
      <c r="DD209" s="33"/>
      <c r="DE209" s="33"/>
      <c r="DF209" s="33"/>
      <c r="DG209" s="33"/>
    </row>
    <row r="210" spans="1:111" hidden="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c r="CM210" s="33"/>
      <c r="CN210" s="33"/>
      <c r="CO210" s="33"/>
      <c r="CP210" s="33"/>
      <c r="CQ210" s="33"/>
      <c r="CR210" s="33"/>
      <c r="CS210" s="33"/>
      <c r="CT210" s="33"/>
      <c r="CU210" s="33"/>
      <c r="CV210" s="33"/>
      <c r="CW210" s="33"/>
      <c r="CX210" s="33"/>
      <c r="CY210" s="33"/>
      <c r="CZ210" s="33"/>
      <c r="DA210" s="33"/>
      <c r="DB210" s="33"/>
      <c r="DC210" s="33"/>
      <c r="DD210" s="33"/>
      <c r="DE210" s="33"/>
      <c r="DF210" s="33"/>
      <c r="DG210" s="33"/>
    </row>
    <row r="211" spans="1:111" hidden="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c r="CM211" s="33"/>
      <c r="CN211" s="33"/>
      <c r="CO211" s="33"/>
      <c r="CP211" s="33"/>
      <c r="CQ211" s="33"/>
      <c r="CR211" s="33"/>
      <c r="CS211" s="33"/>
      <c r="CT211" s="33"/>
      <c r="CU211" s="33"/>
      <c r="CV211" s="33"/>
      <c r="CW211" s="33"/>
      <c r="CX211" s="33"/>
      <c r="CY211" s="33"/>
      <c r="CZ211" s="33"/>
      <c r="DA211" s="33"/>
      <c r="DB211" s="33"/>
      <c r="DC211" s="33"/>
      <c r="DD211" s="33"/>
      <c r="DE211" s="33"/>
      <c r="DF211" s="33"/>
      <c r="DG211" s="33"/>
    </row>
    <row r="212" spans="1:111" hidden="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c r="BM212" s="33"/>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3"/>
      <c r="CJ212" s="33"/>
      <c r="CK212" s="33"/>
      <c r="CL212" s="33"/>
      <c r="CM212" s="33"/>
      <c r="CN212" s="33"/>
      <c r="CO212" s="33"/>
      <c r="CP212" s="33"/>
      <c r="CQ212" s="33"/>
      <c r="CR212" s="33"/>
      <c r="CS212" s="33"/>
      <c r="CT212" s="33"/>
      <c r="CU212" s="33"/>
      <c r="CV212" s="33"/>
      <c r="CW212" s="33"/>
      <c r="CX212" s="33"/>
      <c r="CY212" s="33"/>
      <c r="CZ212" s="33"/>
      <c r="DA212" s="33"/>
      <c r="DB212" s="33"/>
      <c r="DC212" s="33"/>
      <c r="DD212" s="33"/>
      <c r="DE212" s="33"/>
      <c r="DF212" s="33"/>
      <c r="DG212" s="33"/>
    </row>
    <row r="213" spans="1:111" hidden="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c r="CM213" s="33"/>
      <c r="CN213" s="33"/>
      <c r="CO213" s="33"/>
      <c r="CP213" s="33"/>
      <c r="CQ213" s="33"/>
      <c r="CR213" s="33"/>
      <c r="CS213" s="33"/>
      <c r="CT213" s="33"/>
      <c r="CU213" s="33"/>
      <c r="CV213" s="33"/>
      <c r="CW213" s="33"/>
      <c r="CX213" s="33"/>
      <c r="CY213" s="33"/>
      <c r="CZ213" s="33"/>
      <c r="DA213" s="33"/>
      <c r="DB213" s="33"/>
      <c r="DC213" s="33"/>
      <c r="DD213" s="33"/>
      <c r="DE213" s="33"/>
      <c r="DF213" s="33"/>
      <c r="DG213" s="33"/>
    </row>
    <row r="214" spans="1:111" hidden="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c r="CM214" s="33"/>
      <c r="CN214" s="33"/>
      <c r="CO214" s="33"/>
      <c r="CP214" s="33"/>
      <c r="CQ214" s="33"/>
      <c r="CR214" s="33"/>
      <c r="CS214" s="33"/>
      <c r="CT214" s="33"/>
      <c r="CU214" s="33"/>
      <c r="CV214" s="33"/>
      <c r="CW214" s="33"/>
      <c r="CX214" s="33"/>
      <c r="CY214" s="33"/>
      <c r="CZ214" s="33"/>
      <c r="DA214" s="33"/>
      <c r="DB214" s="33"/>
      <c r="DC214" s="33"/>
      <c r="DD214" s="33"/>
      <c r="DE214" s="33"/>
      <c r="DF214" s="33"/>
      <c r="DG214" s="33"/>
    </row>
    <row r="215" spans="1:111" hidden="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c r="CM215" s="33"/>
      <c r="CN215" s="33"/>
      <c r="CO215" s="33"/>
      <c r="CP215" s="33"/>
      <c r="CQ215" s="33"/>
      <c r="CR215" s="33"/>
      <c r="CS215" s="33"/>
      <c r="CT215" s="33"/>
      <c r="CU215" s="33"/>
      <c r="CV215" s="33"/>
      <c r="CW215" s="33"/>
      <c r="CX215" s="33"/>
      <c r="CY215" s="33"/>
      <c r="CZ215" s="33"/>
      <c r="DA215" s="33"/>
      <c r="DB215" s="33"/>
      <c r="DC215" s="33"/>
      <c r="DD215" s="33"/>
      <c r="DE215" s="33"/>
      <c r="DF215" s="33"/>
      <c r="DG215" s="33"/>
    </row>
    <row r="216" spans="1:111" hidden="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c r="BM216" s="33"/>
      <c r="BN216" s="33"/>
      <c r="BO216" s="33"/>
      <c r="BP216" s="33"/>
      <c r="BQ216" s="33"/>
      <c r="BR216" s="33"/>
      <c r="BS216" s="33"/>
      <c r="BT216" s="33"/>
      <c r="BU216" s="33"/>
      <c r="BV216" s="33"/>
      <c r="BW216" s="33"/>
      <c r="BX216" s="33"/>
      <c r="BY216" s="33"/>
      <c r="BZ216" s="33"/>
      <c r="CA216" s="33"/>
      <c r="CB216" s="33"/>
      <c r="CC216" s="33"/>
      <c r="CD216" s="33"/>
      <c r="CE216" s="33"/>
      <c r="CF216" s="33"/>
      <c r="CG216" s="33"/>
      <c r="CH216" s="33"/>
      <c r="CI216" s="33"/>
      <c r="CJ216" s="33"/>
      <c r="CK216" s="33"/>
      <c r="CL216" s="33"/>
      <c r="CM216" s="33"/>
      <c r="CN216" s="33"/>
      <c r="CO216" s="33"/>
      <c r="CP216" s="33"/>
      <c r="CQ216" s="33"/>
      <c r="CR216" s="33"/>
      <c r="CS216" s="33"/>
      <c r="CT216" s="33"/>
      <c r="CU216" s="33"/>
      <c r="CV216" s="33"/>
      <c r="CW216" s="33"/>
      <c r="CX216" s="33"/>
      <c r="CY216" s="33"/>
      <c r="CZ216" s="33"/>
      <c r="DA216" s="33"/>
      <c r="DB216" s="33"/>
      <c r="DC216" s="33"/>
      <c r="DD216" s="33"/>
      <c r="DE216" s="33"/>
      <c r="DF216" s="33"/>
      <c r="DG216" s="33"/>
    </row>
    <row r="217" spans="1:111" hidden="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c r="CA217" s="33"/>
      <c r="CB217" s="33"/>
      <c r="CC217" s="33"/>
      <c r="CD217" s="33"/>
      <c r="CE217" s="33"/>
      <c r="CF217" s="33"/>
      <c r="CG217" s="33"/>
      <c r="CH217" s="33"/>
      <c r="CI217" s="33"/>
      <c r="CJ217" s="33"/>
      <c r="CK217" s="33"/>
      <c r="CL217" s="33"/>
      <c r="CM217" s="33"/>
      <c r="CN217" s="33"/>
      <c r="CO217" s="33"/>
      <c r="CP217" s="33"/>
      <c r="CQ217" s="33"/>
      <c r="CR217" s="33"/>
      <c r="CS217" s="33"/>
      <c r="CT217" s="33"/>
      <c r="CU217" s="33"/>
      <c r="CV217" s="33"/>
      <c r="CW217" s="33"/>
      <c r="CX217" s="33"/>
      <c r="CY217" s="33"/>
      <c r="CZ217" s="33"/>
      <c r="DA217" s="33"/>
      <c r="DB217" s="33"/>
      <c r="DC217" s="33"/>
      <c r="DD217" s="33"/>
      <c r="DE217" s="33"/>
      <c r="DF217" s="33"/>
      <c r="DG217" s="33"/>
    </row>
    <row r="218" spans="1:111" hidden="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c r="CA218" s="33"/>
      <c r="CB218" s="33"/>
      <c r="CC218" s="33"/>
      <c r="CD218" s="33"/>
      <c r="CE218" s="33"/>
      <c r="CF218" s="33"/>
      <c r="CG218" s="33"/>
      <c r="CH218" s="33"/>
      <c r="CI218" s="33"/>
      <c r="CJ218" s="33"/>
      <c r="CK218" s="33"/>
      <c r="CL218" s="33"/>
      <c r="CM218" s="33"/>
      <c r="CN218" s="33"/>
      <c r="CO218" s="33"/>
      <c r="CP218" s="33"/>
      <c r="CQ218" s="33"/>
      <c r="CR218" s="33"/>
      <c r="CS218" s="33"/>
      <c r="CT218" s="33"/>
      <c r="CU218" s="33"/>
      <c r="CV218" s="33"/>
      <c r="CW218" s="33"/>
      <c r="CX218" s="33"/>
      <c r="CY218" s="33"/>
      <c r="CZ218" s="33"/>
      <c r="DA218" s="33"/>
      <c r="DB218" s="33"/>
      <c r="DC218" s="33"/>
      <c r="DD218" s="33"/>
      <c r="DE218" s="33"/>
      <c r="DF218" s="33"/>
      <c r="DG218" s="33"/>
    </row>
    <row r="219" spans="1:111" hidden="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c r="CM219" s="33"/>
      <c r="CN219" s="33"/>
      <c r="CO219" s="33"/>
      <c r="CP219" s="33"/>
      <c r="CQ219" s="33"/>
      <c r="CR219" s="33"/>
      <c r="CS219" s="33"/>
      <c r="CT219" s="33"/>
      <c r="CU219" s="33"/>
      <c r="CV219" s="33"/>
      <c r="CW219" s="33"/>
      <c r="CX219" s="33"/>
      <c r="CY219" s="33"/>
      <c r="CZ219" s="33"/>
      <c r="DA219" s="33"/>
      <c r="DB219" s="33"/>
      <c r="DC219" s="33"/>
      <c r="DD219" s="33"/>
      <c r="DE219" s="33"/>
      <c r="DF219" s="33"/>
      <c r="DG219" s="33"/>
    </row>
    <row r="220" spans="1:111" hidden="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c r="CM220" s="33"/>
      <c r="CN220" s="33"/>
      <c r="CO220" s="33"/>
      <c r="CP220" s="33"/>
      <c r="CQ220" s="33"/>
      <c r="CR220" s="33"/>
      <c r="CS220" s="33"/>
      <c r="CT220" s="33"/>
      <c r="CU220" s="33"/>
      <c r="CV220" s="33"/>
      <c r="CW220" s="33"/>
      <c r="CX220" s="33"/>
      <c r="CY220" s="33"/>
      <c r="CZ220" s="33"/>
      <c r="DA220" s="33"/>
      <c r="DB220" s="33"/>
      <c r="DC220" s="33"/>
      <c r="DD220" s="33"/>
      <c r="DE220" s="33"/>
      <c r="DF220" s="33"/>
      <c r="DG220" s="33"/>
    </row>
    <row r="221" spans="1:111" hidden="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c r="CA221" s="33"/>
      <c r="CB221" s="33"/>
      <c r="CC221" s="33"/>
      <c r="CD221" s="33"/>
      <c r="CE221" s="33"/>
      <c r="CF221" s="33"/>
      <c r="CG221" s="33"/>
      <c r="CH221" s="33"/>
      <c r="CI221" s="33"/>
      <c r="CJ221" s="33"/>
      <c r="CK221" s="33"/>
      <c r="CL221" s="33"/>
      <c r="CM221" s="33"/>
      <c r="CN221" s="33"/>
      <c r="CO221" s="33"/>
      <c r="CP221" s="33"/>
      <c r="CQ221" s="33"/>
      <c r="CR221" s="33"/>
      <c r="CS221" s="33"/>
      <c r="CT221" s="33"/>
      <c r="CU221" s="33"/>
      <c r="CV221" s="33"/>
      <c r="CW221" s="33"/>
      <c r="CX221" s="33"/>
      <c r="CY221" s="33"/>
      <c r="CZ221" s="33"/>
      <c r="DA221" s="33"/>
      <c r="DB221" s="33"/>
      <c r="DC221" s="33"/>
      <c r="DD221" s="33"/>
      <c r="DE221" s="33"/>
      <c r="DF221" s="33"/>
      <c r="DG221" s="33"/>
    </row>
    <row r="222" spans="1:111" hidden="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c r="CA222" s="33"/>
      <c r="CB222" s="33"/>
      <c r="CC222" s="33"/>
      <c r="CD222" s="33"/>
      <c r="CE222" s="33"/>
      <c r="CF222" s="33"/>
      <c r="CG222" s="33"/>
      <c r="CH222" s="33"/>
      <c r="CI222" s="33"/>
      <c r="CJ222" s="33"/>
      <c r="CK222" s="33"/>
      <c r="CL222" s="33"/>
      <c r="CM222" s="33"/>
      <c r="CN222" s="33"/>
      <c r="CO222" s="33"/>
      <c r="CP222" s="33"/>
      <c r="CQ222" s="33"/>
      <c r="CR222" s="33"/>
      <c r="CS222" s="33"/>
      <c r="CT222" s="33"/>
      <c r="CU222" s="33"/>
      <c r="CV222" s="33"/>
      <c r="CW222" s="33"/>
      <c r="CX222" s="33"/>
      <c r="CY222" s="33"/>
      <c r="CZ222" s="33"/>
      <c r="DA222" s="33"/>
      <c r="DB222" s="33"/>
      <c r="DC222" s="33"/>
      <c r="DD222" s="33"/>
      <c r="DE222" s="33"/>
      <c r="DF222" s="33"/>
      <c r="DG222" s="33"/>
    </row>
    <row r="223" spans="1:111" hidden="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c r="CA223" s="33"/>
      <c r="CB223" s="33"/>
      <c r="CC223" s="33"/>
      <c r="CD223" s="33"/>
      <c r="CE223" s="33"/>
      <c r="CF223" s="33"/>
      <c r="CG223" s="33"/>
      <c r="CH223" s="33"/>
      <c r="CI223" s="33"/>
      <c r="CJ223" s="33"/>
      <c r="CK223" s="33"/>
      <c r="CL223" s="33"/>
      <c r="CM223" s="33"/>
      <c r="CN223" s="33"/>
      <c r="CO223" s="33"/>
      <c r="CP223" s="33"/>
      <c r="CQ223" s="33"/>
      <c r="CR223" s="33"/>
      <c r="CS223" s="33"/>
      <c r="CT223" s="33"/>
      <c r="CU223" s="33"/>
      <c r="CV223" s="33"/>
      <c r="CW223" s="33"/>
      <c r="CX223" s="33"/>
      <c r="CY223" s="33"/>
      <c r="CZ223" s="33"/>
      <c r="DA223" s="33"/>
      <c r="DB223" s="33"/>
      <c r="DC223" s="33"/>
      <c r="DD223" s="33"/>
      <c r="DE223" s="33"/>
      <c r="DF223" s="33"/>
      <c r="DG223" s="33"/>
    </row>
    <row r="224" spans="1:111" hidden="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c r="CM224" s="33"/>
      <c r="CN224" s="33"/>
      <c r="CO224" s="33"/>
      <c r="CP224" s="33"/>
      <c r="CQ224" s="33"/>
      <c r="CR224" s="33"/>
      <c r="CS224" s="33"/>
      <c r="CT224" s="33"/>
      <c r="CU224" s="33"/>
      <c r="CV224" s="33"/>
      <c r="CW224" s="33"/>
      <c r="CX224" s="33"/>
      <c r="CY224" s="33"/>
      <c r="CZ224" s="33"/>
      <c r="DA224" s="33"/>
      <c r="DB224" s="33"/>
      <c r="DC224" s="33"/>
      <c r="DD224" s="33"/>
      <c r="DE224" s="33"/>
      <c r="DF224" s="33"/>
      <c r="DG224" s="33"/>
    </row>
    <row r="225" spans="1:111" hidden="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c r="BM225" s="33"/>
      <c r="BN225" s="33"/>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33"/>
      <c r="CK225" s="33"/>
      <c r="CL225" s="33"/>
      <c r="CM225" s="33"/>
      <c r="CN225" s="33"/>
      <c r="CO225" s="33"/>
      <c r="CP225" s="33"/>
      <c r="CQ225" s="33"/>
      <c r="CR225" s="33"/>
      <c r="CS225" s="33"/>
      <c r="CT225" s="33"/>
      <c r="CU225" s="33"/>
      <c r="CV225" s="33"/>
      <c r="CW225" s="33"/>
      <c r="CX225" s="33"/>
      <c r="CY225" s="33"/>
      <c r="CZ225" s="33"/>
      <c r="DA225" s="33"/>
      <c r="DB225" s="33"/>
      <c r="DC225" s="33"/>
      <c r="DD225" s="33"/>
      <c r="DE225" s="33"/>
      <c r="DF225" s="33"/>
      <c r="DG225" s="33"/>
    </row>
    <row r="226" spans="1:111" hidden="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33"/>
      <c r="CK226" s="33"/>
      <c r="CL226" s="33"/>
      <c r="CM226" s="33"/>
      <c r="CN226" s="33"/>
      <c r="CO226" s="33"/>
      <c r="CP226" s="33"/>
      <c r="CQ226" s="33"/>
      <c r="CR226" s="33"/>
      <c r="CS226" s="33"/>
      <c r="CT226" s="33"/>
      <c r="CU226" s="33"/>
      <c r="CV226" s="33"/>
      <c r="CW226" s="33"/>
      <c r="CX226" s="33"/>
      <c r="CY226" s="33"/>
      <c r="CZ226" s="33"/>
      <c r="DA226" s="33"/>
      <c r="DB226" s="33"/>
      <c r="DC226" s="33"/>
      <c r="DD226" s="33"/>
      <c r="DE226" s="33"/>
      <c r="DF226" s="33"/>
      <c r="DG226" s="33"/>
    </row>
    <row r="227" spans="1:111" hidden="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c r="CM227" s="33"/>
      <c r="CN227" s="33"/>
      <c r="CO227" s="33"/>
      <c r="CP227" s="33"/>
      <c r="CQ227" s="33"/>
      <c r="CR227" s="33"/>
      <c r="CS227" s="33"/>
      <c r="CT227" s="33"/>
      <c r="CU227" s="33"/>
      <c r="CV227" s="33"/>
      <c r="CW227" s="33"/>
      <c r="CX227" s="33"/>
      <c r="CY227" s="33"/>
      <c r="CZ227" s="33"/>
      <c r="DA227" s="33"/>
      <c r="DB227" s="33"/>
      <c r="DC227" s="33"/>
      <c r="DD227" s="33"/>
      <c r="DE227" s="33"/>
      <c r="DF227" s="33"/>
      <c r="DG227" s="33"/>
    </row>
    <row r="228" spans="1:111" hidden="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c r="CM228" s="33"/>
      <c r="CN228" s="33"/>
      <c r="CO228" s="33"/>
      <c r="CP228" s="33"/>
      <c r="CQ228" s="33"/>
      <c r="CR228" s="33"/>
      <c r="CS228" s="33"/>
      <c r="CT228" s="33"/>
      <c r="CU228" s="33"/>
      <c r="CV228" s="33"/>
      <c r="CW228" s="33"/>
      <c r="CX228" s="33"/>
      <c r="CY228" s="33"/>
      <c r="CZ228" s="33"/>
      <c r="DA228" s="33"/>
      <c r="DB228" s="33"/>
      <c r="DC228" s="33"/>
      <c r="DD228" s="33"/>
      <c r="DE228" s="33"/>
      <c r="DF228" s="33"/>
      <c r="DG228" s="33"/>
    </row>
    <row r="229" spans="1:111" hidden="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c r="CM229" s="33"/>
      <c r="CN229" s="33"/>
      <c r="CO229" s="33"/>
      <c r="CP229" s="33"/>
      <c r="CQ229" s="33"/>
      <c r="CR229" s="33"/>
      <c r="CS229" s="33"/>
      <c r="CT229" s="33"/>
      <c r="CU229" s="33"/>
      <c r="CV229" s="33"/>
      <c r="CW229" s="33"/>
      <c r="CX229" s="33"/>
      <c r="CY229" s="33"/>
      <c r="CZ229" s="33"/>
      <c r="DA229" s="33"/>
      <c r="DB229" s="33"/>
      <c r="DC229" s="33"/>
      <c r="DD229" s="33"/>
      <c r="DE229" s="33"/>
      <c r="DF229" s="33"/>
      <c r="DG229" s="33"/>
    </row>
    <row r="230" spans="1:111" hidden="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c r="CM230" s="33"/>
      <c r="CN230" s="33"/>
      <c r="CO230" s="33"/>
      <c r="CP230" s="33"/>
      <c r="CQ230" s="33"/>
      <c r="CR230" s="33"/>
      <c r="CS230" s="33"/>
      <c r="CT230" s="33"/>
      <c r="CU230" s="33"/>
      <c r="CV230" s="33"/>
      <c r="CW230" s="33"/>
      <c r="CX230" s="33"/>
      <c r="CY230" s="33"/>
      <c r="CZ230" s="33"/>
      <c r="DA230" s="33"/>
      <c r="DB230" s="33"/>
      <c r="DC230" s="33"/>
      <c r="DD230" s="33"/>
      <c r="DE230" s="33"/>
      <c r="DF230" s="33"/>
      <c r="DG230" s="33"/>
    </row>
    <row r="231" spans="1:111" hidden="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c r="CM231" s="33"/>
      <c r="CN231" s="33"/>
      <c r="CO231" s="33"/>
      <c r="CP231" s="33"/>
      <c r="CQ231" s="33"/>
      <c r="CR231" s="33"/>
      <c r="CS231" s="33"/>
      <c r="CT231" s="33"/>
      <c r="CU231" s="33"/>
      <c r="CV231" s="33"/>
      <c r="CW231" s="33"/>
      <c r="CX231" s="33"/>
      <c r="CY231" s="33"/>
      <c r="CZ231" s="33"/>
      <c r="DA231" s="33"/>
      <c r="DB231" s="33"/>
      <c r="DC231" s="33"/>
      <c r="DD231" s="33"/>
      <c r="DE231" s="33"/>
      <c r="DF231" s="33"/>
      <c r="DG231" s="33"/>
    </row>
    <row r="232" spans="1:111" hidden="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33"/>
      <c r="CK232" s="33"/>
      <c r="CL232" s="33"/>
      <c r="CM232" s="33"/>
      <c r="CN232" s="33"/>
      <c r="CO232" s="33"/>
      <c r="CP232" s="33"/>
      <c r="CQ232" s="33"/>
      <c r="CR232" s="33"/>
      <c r="CS232" s="33"/>
      <c r="CT232" s="33"/>
      <c r="CU232" s="33"/>
      <c r="CV232" s="33"/>
      <c r="CW232" s="33"/>
      <c r="CX232" s="33"/>
      <c r="CY232" s="33"/>
      <c r="CZ232" s="33"/>
      <c r="DA232" s="33"/>
      <c r="DB232" s="33"/>
      <c r="DC232" s="33"/>
      <c r="DD232" s="33"/>
      <c r="DE232" s="33"/>
      <c r="DF232" s="33"/>
      <c r="DG232" s="33"/>
    </row>
    <row r="233" spans="1:111" hidden="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33"/>
      <c r="CK233" s="33"/>
      <c r="CL233" s="33"/>
      <c r="CM233" s="33"/>
      <c r="CN233" s="33"/>
      <c r="CO233" s="33"/>
      <c r="CP233" s="33"/>
      <c r="CQ233" s="33"/>
      <c r="CR233" s="33"/>
      <c r="CS233" s="33"/>
      <c r="CT233" s="33"/>
      <c r="CU233" s="33"/>
      <c r="CV233" s="33"/>
      <c r="CW233" s="33"/>
      <c r="CX233" s="33"/>
      <c r="CY233" s="33"/>
      <c r="CZ233" s="33"/>
      <c r="DA233" s="33"/>
      <c r="DB233" s="33"/>
      <c r="DC233" s="33"/>
      <c r="DD233" s="33"/>
      <c r="DE233" s="33"/>
      <c r="DF233" s="33"/>
      <c r="DG233" s="33"/>
    </row>
    <row r="234" spans="1:111" hidden="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c r="CM234" s="33"/>
      <c r="CN234" s="33"/>
      <c r="CO234" s="33"/>
      <c r="CP234" s="33"/>
      <c r="CQ234" s="33"/>
      <c r="CR234" s="33"/>
      <c r="CS234" s="33"/>
      <c r="CT234" s="33"/>
      <c r="CU234" s="33"/>
      <c r="CV234" s="33"/>
      <c r="CW234" s="33"/>
      <c r="CX234" s="33"/>
      <c r="CY234" s="33"/>
      <c r="CZ234" s="33"/>
      <c r="DA234" s="33"/>
      <c r="DB234" s="33"/>
      <c r="DC234" s="33"/>
      <c r="DD234" s="33"/>
      <c r="DE234" s="33"/>
      <c r="DF234" s="33"/>
      <c r="DG234" s="33"/>
    </row>
    <row r="235" spans="1:111" hidden="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c r="CM235" s="33"/>
      <c r="CN235" s="33"/>
      <c r="CO235" s="33"/>
      <c r="CP235" s="33"/>
      <c r="CQ235" s="33"/>
      <c r="CR235" s="33"/>
      <c r="CS235" s="33"/>
      <c r="CT235" s="33"/>
      <c r="CU235" s="33"/>
      <c r="CV235" s="33"/>
      <c r="CW235" s="33"/>
      <c r="CX235" s="33"/>
      <c r="CY235" s="33"/>
      <c r="CZ235" s="33"/>
      <c r="DA235" s="33"/>
      <c r="DB235" s="33"/>
      <c r="DC235" s="33"/>
      <c r="DD235" s="33"/>
      <c r="DE235" s="33"/>
      <c r="DF235" s="33"/>
      <c r="DG235" s="33"/>
    </row>
    <row r="236" spans="1:111" hidden="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c r="CM236" s="33"/>
      <c r="CN236" s="33"/>
      <c r="CO236" s="33"/>
      <c r="CP236" s="33"/>
      <c r="CQ236" s="33"/>
      <c r="CR236" s="33"/>
      <c r="CS236" s="33"/>
      <c r="CT236" s="33"/>
      <c r="CU236" s="33"/>
      <c r="CV236" s="33"/>
      <c r="CW236" s="33"/>
      <c r="CX236" s="33"/>
      <c r="CY236" s="33"/>
      <c r="CZ236" s="33"/>
      <c r="DA236" s="33"/>
      <c r="DB236" s="33"/>
      <c r="DC236" s="33"/>
      <c r="DD236" s="33"/>
      <c r="DE236" s="33"/>
      <c r="DF236" s="33"/>
      <c r="DG236" s="33"/>
    </row>
    <row r="237" spans="1:111" hidden="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c r="CM237" s="33"/>
      <c r="CN237" s="33"/>
      <c r="CO237" s="33"/>
      <c r="CP237" s="33"/>
      <c r="CQ237" s="33"/>
      <c r="CR237" s="33"/>
      <c r="CS237" s="33"/>
      <c r="CT237" s="33"/>
      <c r="CU237" s="33"/>
      <c r="CV237" s="33"/>
      <c r="CW237" s="33"/>
      <c r="CX237" s="33"/>
      <c r="CY237" s="33"/>
      <c r="CZ237" s="33"/>
      <c r="DA237" s="33"/>
      <c r="DB237" s="33"/>
      <c r="DC237" s="33"/>
      <c r="DD237" s="33"/>
      <c r="DE237" s="33"/>
      <c r="DF237" s="33"/>
      <c r="DG237" s="33"/>
    </row>
    <row r="238" spans="1:111" hidden="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c r="CM238" s="33"/>
      <c r="CN238" s="33"/>
      <c r="CO238" s="33"/>
      <c r="CP238" s="33"/>
      <c r="CQ238" s="33"/>
      <c r="CR238" s="33"/>
      <c r="CS238" s="33"/>
      <c r="CT238" s="33"/>
      <c r="CU238" s="33"/>
      <c r="CV238" s="33"/>
      <c r="CW238" s="33"/>
      <c r="CX238" s="33"/>
      <c r="CY238" s="33"/>
      <c r="CZ238" s="33"/>
      <c r="DA238" s="33"/>
      <c r="DB238" s="33"/>
      <c r="DC238" s="33"/>
      <c r="DD238" s="33"/>
      <c r="DE238" s="33"/>
      <c r="DF238" s="33"/>
      <c r="DG238" s="33"/>
    </row>
    <row r="239" spans="1:111" hidden="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c r="CM239" s="33"/>
      <c r="CN239" s="33"/>
      <c r="CO239" s="33"/>
      <c r="CP239" s="33"/>
      <c r="CQ239" s="33"/>
      <c r="CR239" s="33"/>
      <c r="CS239" s="33"/>
      <c r="CT239" s="33"/>
      <c r="CU239" s="33"/>
      <c r="CV239" s="33"/>
      <c r="CW239" s="33"/>
      <c r="CX239" s="33"/>
      <c r="CY239" s="33"/>
      <c r="CZ239" s="33"/>
      <c r="DA239" s="33"/>
      <c r="DB239" s="33"/>
      <c r="DC239" s="33"/>
      <c r="DD239" s="33"/>
      <c r="DE239" s="33"/>
      <c r="DF239" s="33"/>
      <c r="DG239" s="33"/>
    </row>
    <row r="240" spans="1:111" hidden="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33"/>
      <c r="CK240" s="33"/>
      <c r="CL240" s="33"/>
      <c r="CM240" s="33"/>
      <c r="CN240" s="33"/>
      <c r="CO240" s="33"/>
      <c r="CP240" s="33"/>
      <c r="CQ240" s="33"/>
      <c r="CR240" s="33"/>
      <c r="CS240" s="33"/>
      <c r="CT240" s="33"/>
      <c r="CU240" s="33"/>
      <c r="CV240" s="33"/>
      <c r="CW240" s="33"/>
      <c r="CX240" s="33"/>
      <c r="CY240" s="33"/>
      <c r="CZ240" s="33"/>
      <c r="DA240" s="33"/>
      <c r="DB240" s="33"/>
      <c r="DC240" s="33"/>
      <c r="DD240" s="33"/>
      <c r="DE240" s="33"/>
      <c r="DF240" s="33"/>
      <c r="DG240" s="33"/>
    </row>
    <row r="241" spans="1:111" hidden="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33"/>
      <c r="CK241" s="33"/>
      <c r="CL241" s="33"/>
      <c r="CM241" s="33"/>
      <c r="CN241" s="33"/>
      <c r="CO241" s="33"/>
      <c r="CP241" s="33"/>
      <c r="CQ241" s="33"/>
      <c r="CR241" s="33"/>
      <c r="CS241" s="33"/>
      <c r="CT241" s="33"/>
      <c r="CU241" s="33"/>
      <c r="CV241" s="33"/>
      <c r="CW241" s="33"/>
      <c r="CX241" s="33"/>
      <c r="CY241" s="33"/>
      <c r="CZ241" s="33"/>
      <c r="DA241" s="33"/>
      <c r="DB241" s="33"/>
      <c r="DC241" s="33"/>
      <c r="DD241" s="33"/>
      <c r="DE241" s="33"/>
      <c r="DF241" s="33"/>
      <c r="DG241" s="33"/>
    </row>
    <row r="242" spans="1:111" hidden="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c r="CM242" s="33"/>
      <c r="CN242" s="33"/>
      <c r="CO242" s="33"/>
      <c r="CP242" s="33"/>
      <c r="CQ242" s="33"/>
      <c r="CR242" s="33"/>
      <c r="CS242" s="33"/>
      <c r="CT242" s="33"/>
      <c r="CU242" s="33"/>
      <c r="CV242" s="33"/>
      <c r="CW242" s="33"/>
      <c r="CX242" s="33"/>
      <c r="CY242" s="33"/>
      <c r="CZ242" s="33"/>
      <c r="DA242" s="33"/>
      <c r="DB242" s="33"/>
      <c r="DC242" s="33"/>
      <c r="DD242" s="33"/>
      <c r="DE242" s="33"/>
      <c r="DF242" s="33"/>
      <c r="DG242" s="33"/>
    </row>
    <row r="243" spans="1:111" hidden="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33"/>
      <c r="CK243" s="33"/>
      <c r="CL243" s="33"/>
      <c r="CM243" s="33"/>
      <c r="CN243" s="33"/>
      <c r="CO243" s="33"/>
      <c r="CP243" s="33"/>
      <c r="CQ243" s="33"/>
      <c r="CR243" s="33"/>
      <c r="CS243" s="33"/>
      <c r="CT243" s="33"/>
      <c r="CU243" s="33"/>
      <c r="CV243" s="33"/>
      <c r="CW243" s="33"/>
      <c r="CX243" s="33"/>
      <c r="CY243" s="33"/>
      <c r="CZ243" s="33"/>
      <c r="DA243" s="33"/>
      <c r="DB243" s="33"/>
      <c r="DC243" s="33"/>
      <c r="DD243" s="33"/>
      <c r="DE243" s="33"/>
      <c r="DF243" s="33"/>
      <c r="DG243" s="33"/>
    </row>
    <row r="244" spans="1:111" hidden="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c r="CM244" s="33"/>
      <c r="CN244" s="33"/>
      <c r="CO244" s="33"/>
      <c r="CP244" s="33"/>
      <c r="CQ244" s="33"/>
      <c r="CR244" s="33"/>
      <c r="CS244" s="33"/>
      <c r="CT244" s="33"/>
      <c r="CU244" s="33"/>
      <c r="CV244" s="33"/>
      <c r="CW244" s="33"/>
      <c r="CX244" s="33"/>
      <c r="CY244" s="33"/>
      <c r="CZ244" s="33"/>
      <c r="DA244" s="33"/>
      <c r="DB244" s="33"/>
      <c r="DC244" s="33"/>
      <c r="DD244" s="33"/>
      <c r="DE244" s="33"/>
      <c r="DF244" s="33"/>
      <c r="DG244" s="33"/>
    </row>
    <row r="245" spans="1:111" hidden="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c r="CM245" s="33"/>
      <c r="CN245" s="33"/>
      <c r="CO245" s="33"/>
      <c r="CP245" s="33"/>
      <c r="CQ245" s="33"/>
      <c r="CR245" s="33"/>
      <c r="CS245" s="33"/>
      <c r="CT245" s="33"/>
      <c r="CU245" s="33"/>
      <c r="CV245" s="33"/>
      <c r="CW245" s="33"/>
      <c r="CX245" s="33"/>
      <c r="CY245" s="33"/>
      <c r="CZ245" s="33"/>
      <c r="DA245" s="33"/>
      <c r="DB245" s="33"/>
      <c r="DC245" s="33"/>
      <c r="DD245" s="33"/>
      <c r="DE245" s="33"/>
      <c r="DF245" s="33"/>
      <c r="DG245" s="33"/>
    </row>
    <row r="246" spans="1:111" hidden="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3"/>
      <c r="CL246" s="33"/>
      <c r="CM246" s="33"/>
      <c r="CN246" s="33"/>
      <c r="CO246" s="33"/>
      <c r="CP246" s="33"/>
      <c r="CQ246" s="33"/>
      <c r="CR246" s="33"/>
      <c r="CS246" s="33"/>
      <c r="CT246" s="33"/>
      <c r="CU246" s="33"/>
      <c r="CV246" s="33"/>
      <c r="CW246" s="33"/>
      <c r="CX246" s="33"/>
      <c r="CY246" s="33"/>
      <c r="CZ246" s="33"/>
      <c r="DA246" s="33"/>
      <c r="DB246" s="33"/>
      <c r="DC246" s="33"/>
      <c r="DD246" s="33"/>
      <c r="DE246" s="33"/>
      <c r="DF246" s="33"/>
      <c r="DG246" s="33"/>
    </row>
    <row r="247" spans="1:111" hidden="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c r="CM247" s="33"/>
      <c r="CN247" s="33"/>
      <c r="CO247" s="33"/>
      <c r="CP247" s="33"/>
      <c r="CQ247" s="33"/>
      <c r="CR247" s="33"/>
      <c r="CS247" s="33"/>
      <c r="CT247" s="33"/>
      <c r="CU247" s="33"/>
      <c r="CV247" s="33"/>
      <c r="CW247" s="33"/>
      <c r="CX247" s="33"/>
      <c r="CY247" s="33"/>
      <c r="CZ247" s="33"/>
      <c r="DA247" s="33"/>
      <c r="DB247" s="33"/>
      <c r="DC247" s="33"/>
      <c r="DD247" s="33"/>
      <c r="DE247" s="33"/>
      <c r="DF247" s="33"/>
      <c r="DG247" s="33"/>
    </row>
    <row r="248" spans="1:111" hidden="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row>
    <row r="249" spans="1:111" hidden="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c r="CM249" s="33"/>
      <c r="CN249" s="33"/>
      <c r="CO249" s="33"/>
      <c r="CP249" s="33"/>
      <c r="CQ249" s="33"/>
      <c r="CR249" s="33"/>
      <c r="CS249" s="33"/>
      <c r="CT249" s="33"/>
      <c r="CU249" s="33"/>
      <c r="CV249" s="33"/>
      <c r="CW249" s="33"/>
      <c r="CX249" s="33"/>
      <c r="CY249" s="33"/>
      <c r="CZ249" s="33"/>
      <c r="DA249" s="33"/>
      <c r="DB249" s="33"/>
      <c r="DC249" s="33"/>
      <c r="DD249" s="33"/>
      <c r="DE249" s="33"/>
      <c r="DF249" s="33"/>
      <c r="DG249" s="33"/>
    </row>
    <row r="250" spans="1:111" hidden="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33"/>
      <c r="BS250" s="33"/>
      <c r="BT250" s="33"/>
      <c r="BU250" s="33"/>
      <c r="BV250" s="33"/>
      <c r="BW250" s="33"/>
      <c r="BX250" s="33"/>
      <c r="BY250" s="33"/>
      <c r="BZ250" s="33"/>
      <c r="CA250" s="33"/>
      <c r="CB250" s="33"/>
      <c r="CC250" s="33"/>
      <c r="CD250" s="33"/>
      <c r="CE250" s="33"/>
      <c r="CF250" s="33"/>
      <c r="CG250" s="33"/>
      <c r="CH250" s="33"/>
      <c r="CI250" s="33"/>
      <c r="CJ250" s="33"/>
      <c r="CK250" s="33"/>
      <c r="CL250" s="33"/>
      <c r="CM250" s="33"/>
      <c r="CN250" s="33"/>
      <c r="CO250" s="33"/>
      <c r="CP250" s="33"/>
      <c r="CQ250" s="33"/>
      <c r="CR250" s="33"/>
      <c r="CS250" s="33"/>
      <c r="CT250" s="33"/>
      <c r="CU250" s="33"/>
      <c r="CV250" s="33"/>
      <c r="CW250" s="33"/>
      <c r="CX250" s="33"/>
      <c r="CY250" s="33"/>
      <c r="CZ250" s="33"/>
      <c r="DA250" s="33"/>
      <c r="DB250" s="33"/>
      <c r="DC250" s="33"/>
      <c r="DD250" s="33"/>
      <c r="DE250" s="33"/>
      <c r="DF250" s="33"/>
      <c r="DG250" s="33"/>
    </row>
    <row r="251" spans="1:111" hidden="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c r="BM251" s="33"/>
      <c r="BN251" s="33"/>
      <c r="BO251" s="33"/>
      <c r="BP251" s="33"/>
      <c r="BQ251" s="33"/>
      <c r="BR251" s="33"/>
      <c r="BS251" s="33"/>
      <c r="BT251" s="33"/>
      <c r="BU251" s="33"/>
      <c r="BV251" s="33"/>
      <c r="BW251" s="33"/>
      <c r="BX251" s="33"/>
      <c r="BY251" s="33"/>
      <c r="BZ251" s="33"/>
      <c r="CA251" s="33"/>
      <c r="CB251" s="33"/>
      <c r="CC251" s="33"/>
      <c r="CD251" s="33"/>
      <c r="CE251" s="33"/>
      <c r="CF251" s="33"/>
      <c r="CG251" s="33"/>
      <c r="CH251" s="33"/>
      <c r="CI251" s="33"/>
      <c r="CJ251" s="33"/>
      <c r="CK251" s="33"/>
      <c r="CL251" s="33"/>
      <c r="CM251" s="33"/>
      <c r="CN251" s="33"/>
      <c r="CO251" s="33"/>
      <c r="CP251" s="33"/>
      <c r="CQ251" s="33"/>
      <c r="CR251" s="33"/>
      <c r="CS251" s="33"/>
      <c r="CT251" s="33"/>
      <c r="CU251" s="33"/>
      <c r="CV251" s="33"/>
      <c r="CW251" s="33"/>
      <c r="CX251" s="33"/>
      <c r="CY251" s="33"/>
      <c r="CZ251" s="33"/>
      <c r="DA251" s="33"/>
      <c r="DB251" s="33"/>
      <c r="DC251" s="33"/>
      <c r="DD251" s="33"/>
      <c r="DE251" s="33"/>
      <c r="DF251" s="33"/>
      <c r="DG251" s="33"/>
    </row>
    <row r="252" spans="1:111" hidden="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c r="BL252" s="33"/>
      <c r="BM252" s="33"/>
      <c r="BN252" s="33"/>
      <c r="BO252" s="33"/>
      <c r="BP252" s="33"/>
      <c r="BQ252" s="33"/>
      <c r="BR252" s="33"/>
      <c r="BS252" s="33"/>
      <c r="BT252" s="33"/>
      <c r="BU252" s="33"/>
      <c r="BV252" s="33"/>
      <c r="BW252" s="33"/>
      <c r="BX252" s="33"/>
      <c r="BY252" s="33"/>
      <c r="BZ252" s="33"/>
      <c r="CA252" s="33"/>
      <c r="CB252" s="33"/>
      <c r="CC252" s="33"/>
      <c r="CD252" s="33"/>
      <c r="CE252" s="33"/>
      <c r="CF252" s="33"/>
      <c r="CG252" s="33"/>
      <c r="CH252" s="33"/>
      <c r="CI252" s="33"/>
      <c r="CJ252" s="33"/>
      <c r="CK252" s="33"/>
      <c r="CL252" s="33"/>
      <c r="CM252" s="33"/>
      <c r="CN252" s="33"/>
      <c r="CO252" s="33"/>
      <c r="CP252" s="33"/>
      <c r="CQ252" s="33"/>
      <c r="CR252" s="33"/>
      <c r="CS252" s="33"/>
      <c r="CT252" s="33"/>
      <c r="CU252" s="33"/>
      <c r="CV252" s="33"/>
      <c r="CW252" s="33"/>
      <c r="CX252" s="33"/>
      <c r="CY252" s="33"/>
      <c r="CZ252" s="33"/>
      <c r="DA252" s="33"/>
      <c r="DB252" s="33"/>
      <c r="DC252" s="33"/>
      <c r="DD252" s="33"/>
      <c r="DE252" s="33"/>
      <c r="DF252" s="33"/>
      <c r="DG252" s="33"/>
    </row>
    <row r="253" spans="1:111" hidden="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c r="BL253" s="33"/>
      <c r="BM253" s="33"/>
      <c r="BN253" s="33"/>
      <c r="BO253" s="33"/>
      <c r="BP253" s="33"/>
      <c r="BQ253" s="33"/>
      <c r="BR253" s="33"/>
      <c r="BS253" s="33"/>
      <c r="BT253" s="33"/>
      <c r="BU253" s="33"/>
      <c r="BV253" s="33"/>
      <c r="BW253" s="33"/>
      <c r="BX253" s="33"/>
      <c r="BY253" s="33"/>
      <c r="BZ253" s="33"/>
      <c r="CA253" s="33"/>
      <c r="CB253" s="33"/>
      <c r="CC253" s="33"/>
      <c r="CD253" s="33"/>
      <c r="CE253" s="33"/>
      <c r="CF253" s="33"/>
      <c r="CG253" s="33"/>
      <c r="CH253" s="33"/>
      <c r="CI253" s="33"/>
      <c r="CJ253" s="33"/>
      <c r="CK253" s="33"/>
      <c r="CL253" s="33"/>
      <c r="CM253" s="33"/>
      <c r="CN253" s="33"/>
      <c r="CO253" s="33"/>
      <c r="CP253" s="33"/>
      <c r="CQ253" s="33"/>
      <c r="CR253" s="33"/>
      <c r="CS253" s="33"/>
      <c r="CT253" s="33"/>
      <c r="CU253" s="33"/>
      <c r="CV253" s="33"/>
      <c r="CW253" s="33"/>
      <c r="CX253" s="33"/>
      <c r="CY253" s="33"/>
      <c r="CZ253" s="33"/>
      <c r="DA253" s="33"/>
      <c r="DB253" s="33"/>
      <c r="DC253" s="33"/>
      <c r="DD253" s="33"/>
      <c r="DE253" s="33"/>
      <c r="DF253" s="33"/>
      <c r="DG253" s="33"/>
    </row>
    <row r="254" spans="1:111" hidden="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33"/>
      <c r="CG254" s="33"/>
      <c r="CH254" s="33"/>
      <c r="CI254" s="33"/>
      <c r="CJ254" s="33"/>
      <c r="CK254" s="33"/>
      <c r="CL254" s="33"/>
      <c r="CM254" s="33"/>
      <c r="CN254" s="33"/>
      <c r="CO254" s="33"/>
      <c r="CP254" s="33"/>
      <c r="CQ254" s="33"/>
      <c r="CR254" s="33"/>
      <c r="CS254" s="33"/>
      <c r="CT254" s="33"/>
      <c r="CU254" s="33"/>
      <c r="CV254" s="33"/>
      <c r="CW254" s="33"/>
      <c r="CX254" s="33"/>
      <c r="CY254" s="33"/>
      <c r="CZ254" s="33"/>
      <c r="DA254" s="33"/>
      <c r="DB254" s="33"/>
      <c r="DC254" s="33"/>
      <c r="DD254" s="33"/>
      <c r="DE254" s="33"/>
      <c r="DF254" s="33"/>
      <c r="DG254" s="33"/>
    </row>
    <row r="255" spans="1:111" hidden="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c r="BL255" s="33"/>
      <c r="BM255" s="33"/>
      <c r="BN255" s="33"/>
      <c r="BO255" s="33"/>
      <c r="BP255" s="33"/>
      <c r="BQ255" s="33"/>
      <c r="BR255" s="33"/>
      <c r="BS255" s="33"/>
      <c r="BT255" s="33"/>
      <c r="BU255" s="33"/>
      <c r="BV255" s="33"/>
      <c r="BW255" s="33"/>
      <c r="BX255" s="33"/>
      <c r="BY255" s="33"/>
      <c r="BZ255" s="33"/>
      <c r="CA255" s="33"/>
      <c r="CB255" s="33"/>
      <c r="CC255" s="33"/>
      <c r="CD255" s="33"/>
      <c r="CE255" s="33"/>
      <c r="CF255" s="33"/>
      <c r="CG255" s="33"/>
      <c r="CH255" s="33"/>
      <c r="CI255" s="33"/>
      <c r="CJ255" s="33"/>
      <c r="CK255" s="33"/>
      <c r="CL255" s="33"/>
      <c r="CM255" s="33"/>
      <c r="CN255" s="33"/>
      <c r="CO255" s="33"/>
      <c r="CP255" s="33"/>
      <c r="CQ255" s="33"/>
      <c r="CR255" s="33"/>
      <c r="CS255" s="33"/>
      <c r="CT255" s="33"/>
      <c r="CU255" s="33"/>
      <c r="CV255" s="33"/>
      <c r="CW255" s="33"/>
      <c r="CX255" s="33"/>
      <c r="CY255" s="33"/>
      <c r="CZ255" s="33"/>
      <c r="DA255" s="33"/>
      <c r="DB255" s="33"/>
      <c r="DC255" s="33"/>
      <c r="DD255" s="33"/>
      <c r="DE255" s="33"/>
      <c r="DF255" s="33"/>
      <c r="DG255" s="33"/>
    </row>
    <row r="256" spans="1:111" hidden="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c r="BL256" s="33"/>
      <c r="BM256" s="33"/>
      <c r="BN256" s="33"/>
      <c r="BO256" s="33"/>
      <c r="BP256" s="33"/>
      <c r="BQ256" s="33"/>
      <c r="BR256" s="33"/>
      <c r="BS256" s="33"/>
      <c r="BT256" s="33"/>
      <c r="BU256" s="33"/>
      <c r="BV256" s="33"/>
      <c r="BW256" s="33"/>
      <c r="BX256" s="33"/>
      <c r="BY256" s="33"/>
      <c r="BZ256" s="33"/>
      <c r="CA256" s="33"/>
      <c r="CB256" s="33"/>
      <c r="CC256" s="33"/>
      <c r="CD256" s="33"/>
      <c r="CE256" s="33"/>
      <c r="CF256" s="33"/>
      <c r="CG256" s="33"/>
      <c r="CH256" s="33"/>
      <c r="CI256" s="33"/>
      <c r="CJ256" s="33"/>
      <c r="CK256" s="33"/>
      <c r="CL256" s="33"/>
      <c r="CM256" s="33"/>
      <c r="CN256" s="33"/>
      <c r="CO256" s="33"/>
      <c r="CP256" s="33"/>
      <c r="CQ256" s="33"/>
      <c r="CR256" s="33"/>
      <c r="CS256" s="33"/>
      <c r="CT256" s="33"/>
      <c r="CU256" s="33"/>
      <c r="CV256" s="33"/>
      <c r="CW256" s="33"/>
      <c r="CX256" s="33"/>
      <c r="CY256" s="33"/>
      <c r="CZ256" s="33"/>
      <c r="DA256" s="33"/>
      <c r="DB256" s="33"/>
      <c r="DC256" s="33"/>
      <c r="DD256" s="33"/>
      <c r="DE256" s="33"/>
      <c r="DF256" s="33"/>
      <c r="DG256" s="33"/>
    </row>
    <row r="257" spans="1:111" hidden="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c r="BM257" s="33"/>
      <c r="BN257" s="33"/>
      <c r="BO257" s="33"/>
      <c r="BP257" s="33"/>
      <c r="BQ257" s="33"/>
      <c r="BR257" s="33"/>
      <c r="BS257" s="33"/>
      <c r="BT257" s="33"/>
      <c r="BU257" s="33"/>
      <c r="BV257" s="33"/>
      <c r="BW257" s="33"/>
      <c r="BX257" s="33"/>
      <c r="BY257" s="33"/>
      <c r="BZ257" s="33"/>
      <c r="CA257" s="33"/>
      <c r="CB257" s="33"/>
      <c r="CC257" s="33"/>
      <c r="CD257" s="33"/>
      <c r="CE257" s="33"/>
      <c r="CF257" s="33"/>
      <c r="CG257" s="33"/>
      <c r="CH257" s="33"/>
      <c r="CI257" s="33"/>
      <c r="CJ257" s="33"/>
      <c r="CK257" s="33"/>
      <c r="CL257" s="33"/>
      <c r="CM257" s="33"/>
      <c r="CN257" s="33"/>
      <c r="CO257" s="33"/>
      <c r="CP257" s="33"/>
      <c r="CQ257" s="33"/>
      <c r="CR257" s="33"/>
      <c r="CS257" s="33"/>
      <c r="CT257" s="33"/>
      <c r="CU257" s="33"/>
      <c r="CV257" s="33"/>
      <c r="CW257" s="33"/>
      <c r="CX257" s="33"/>
      <c r="CY257" s="33"/>
      <c r="CZ257" s="33"/>
      <c r="DA257" s="33"/>
      <c r="DB257" s="33"/>
      <c r="DC257" s="33"/>
      <c r="DD257" s="33"/>
      <c r="DE257" s="33"/>
      <c r="DF257" s="33"/>
      <c r="DG257" s="33"/>
    </row>
    <row r="258" spans="1:111" hidden="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33"/>
      <c r="BU258" s="33"/>
      <c r="BV258" s="33"/>
      <c r="BW258" s="33"/>
      <c r="BX258" s="33"/>
      <c r="BY258" s="33"/>
      <c r="BZ258" s="33"/>
      <c r="CA258" s="33"/>
      <c r="CB258" s="33"/>
      <c r="CC258" s="33"/>
      <c r="CD258" s="33"/>
      <c r="CE258" s="33"/>
      <c r="CF258" s="33"/>
      <c r="CG258" s="33"/>
      <c r="CH258" s="33"/>
      <c r="CI258" s="33"/>
      <c r="CJ258" s="33"/>
      <c r="CK258" s="33"/>
      <c r="CL258" s="33"/>
      <c r="CM258" s="33"/>
      <c r="CN258" s="33"/>
      <c r="CO258" s="33"/>
      <c r="CP258" s="33"/>
      <c r="CQ258" s="33"/>
      <c r="CR258" s="33"/>
      <c r="CS258" s="33"/>
      <c r="CT258" s="33"/>
      <c r="CU258" s="33"/>
      <c r="CV258" s="33"/>
      <c r="CW258" s="33"/>
      <c r="CX258" s="33"/>
      <c r="CY258" s="33"/>
      <c r="CZ258" s="33"/>
      <c r="DA258" s="33"/>
      <c r="DB258" s="33"/>
      <c r="DC258" s="33"/>
      <c r="DD258" s="33"/>
      <c r="DE258" s="33"/>
      <c r="DF258" s="33"/>
      <c r="DG258" s="33"/>
    </row>
    <row r="259" spans="1:111" hidden="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c r="CM259" s="33"/>
      <c r="CN259" s="33"/>
      <c r="CO259" s="33"/>
      <c r="CP259" s="33"/>
      <c r="CQ259" s="33"/>
      <c r="CR259" s="33"/>
      <c r="CS259" s="33"/>
      <c r="CT259" s="33"/>
      <c r="CU259" s="33"/>
      <c r="CV259" s="33"/>
      <c r="CW259" s="33"/>
      <c r="CX259" s="33"/>
      <c r="CY259" s="33"/>
      <c r="CZ259" s="33"/>
      <c r="DA259" s="33"/>
      <c r="DB259" s="33"/>
      <c r="DC259" s="33"/>
      <c r="DD259" s="33"/>
      <c r="DE259" s="33"/>
      <c r="DF259" s="33"/>
      <c r="DG259" s="33"/>
    </row>
    <row r="260" spans="1:111" hidden="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33"/>
      <c r="BU260" s="33"/>
      <c r="BV260" s="33"/>
      <c r="BW260" s="33"/>
      <c r="BX260" s="33"/>
      <c r="BY260" s="33"/>
      <c r="BZ260" s="33"/>
      <c r="CA260" s="33"/>
      <c r="CB260" s="33"/>
      <c r="CC260" s="33"/>
      <c r="CD260" s="33"/>
      <c r="CE260" s="33"/>
      <c r="CF260" s="33"/>
      <c r="CG260" s="33"/>
      <c r="CH260" s="33"/>
      <c r="CI260" s="33"/>
      <c r="CJ260" s="33"/>
      <c r="CK260" s="33"/>
      <c r="CL260" s="33"/>
      <c r="CM260" s="33"/>
      <c r="CN260" s="33"/>
      <c r="CO260" s="33"/>
      <c r="CP260" s="33"/>
      <c r="CQ260" s="33"/>
      <c r="CR260" s="33"/>
      <c r="CS260" s="33"/>
      <c r="CT260" s="33"/>
      <c r="CU260" s="33"/>
      <c r="CV260" s="33"/>
      <c r="CW260" s="33"/>
      <c r="CX260" s="33"/>
      <c r="CY260" s="33"/>
      <c r="CZ260" s="33"/>
      <c r="DA260" s="33"/>
      <c r="DB260" s="33"/>
      <c r="DC260" s="33"/>
      <c r="DD260" s="33"/>
      <c r="DE260" s="33"/>
      <c r="DF260" s="33"/>
      <c r="DG260" s="33"/>
    </row>
    <row r="261" spans="1:111" hidden="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33"/>
      <c r="BU261" s="33"/>
      <c r="BV261" s="33"/>
      <c r="BW261" s="33"/>
      <c r="BX261" s="33"/>
      <c r="BY261" s="33"/>
      <c r="BZ261" s="33"/>
      <c r="CA261" s="33"/>
      <c r="CB261" s="33"/>
      <c r="CC261" s="33"/>
      <c r="CD261" s="33"/>
      <c r="CE261" s="33"/>
      <c r="CF261" s="33"/>
      <c r="CG261" s="33"/>
      <c r="CH261" s="33"/>
      <c r="CI261" s="33"/>
      <c r="CJ261" s="33"/>
      <c r="CK261" s="33"/>
      <c r="CL261" s="33"/>
      <c r="CM261" s="33"/>
      <c r="CN261" s="33"/>
      <c r="CO261" s="33"/>
      <c r="CP261" s="33"/>
      <c r="CQ261" s="33"/>
      <c r="CR261" s="33"/>
      <c r="CS261" s="33"/>
      <c r="CT261" s="33"/>
      <c r="CU261" s="33"/>
      <c r="CV261" s="33"/>
      <c r="CW261" s="33"/>
      <c r="CX261" s="33"/>
      <c r="CY261" s="33"/>
      <c r="CZ261" s="33"/>
      <c r="DA261" s="33"/>
      <c r="DB261" s="33"/>
      <c r="DC261" s="33"/>
      <c r="DD261" s="33"/>
      <c r="DE261" s="33"/>
      <c r="DF261" s="33"/>
      <c r="DG261" s="33"/>
    </row>
    <row r="262" spans="1:111" hidden="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c r="BL262" s="33"/>
      <c r="BM262" s="33"/>
      <c r="BN262" s="33"/>
      <c r="BO262" s="33"/>
      <c r="BP262" s="33"/>
      <c r="BQ262" s="33"/>
      <c r="BR262" s="33"/>
      <c r="BS262" s="33"/>
      <c r="BT262" s="33"/>
      <c r="BU262" s="33"/>
      <c r="BV262" s="33"/>
      <c r="BW262" s="33"/>
      <c r="BX262" s="33"/>
      <c r="BY262" s="33"/>
      <c r="BZ262" s="33"/>
      <c r="CA262" s="33"/>
      <c r="CB262" s="33"/>
      <c r="CC262" s="33"/>
      <c r="CD262" s="33"/>
      <c r="CE262" s="33"/>
      <c r="CF262" s="33"/>
      <c r="CG262" s="33"/>
      <c r="CH262" s="33"/>
      <c r="CI262" s="33"/>
      <c r="CJ262" s="33"/>
      <c r="CK262" s="33"/>
      <c r="CL262" s="33"/>
      <c r="CM262" s="33"/>
      <c r="CN262" s="33"/>
      <c r="CO262" s="33"/>
      <c r="CP262" s="33"/>
      <c r="CQ262" s="33"/>
      <c r="CR262" s="33"/>
      <c r="CS262" s="33"/>
      <c r="CT262" s="33"/>
      <c r="CU262" s="33"/>
      <c r="CV262" s="33"/>
      <c r="CW262" s="33"/>
      <c r="CX262" s="33"/>
      <c r="CY262" s="33"/>
      <c r="CZ262" s="33"/>
      <c r="DA262" s="33"/>
      <c r="DB262" s="33"/>
      <c r="DC262" s="33"/>
      <c r="DD262" s="33"/>
      <c r="DE262" s="33"/>
      <c r="DF262" s="33"/>
      <c r="DG262" s="33"/>
    </row>
    <row r="263" spans="1:111" hidden="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c r="BL263" s="33"/>
      <c r="BM263" s="33"/>
      <c r="BN263" s="33"/>
      <c r="BO263" s="33"/>
      <c r="BP263" s="33"/>
      <c r="BQ263" s="33"/>
      <c r="BR263" s="33"/>
      <c r="BS263" s="33"/>
      <c r="BT263" s="33"/>
      <c r="BU263" s="33"/>
      <c r="BV263" s="33"/>
      <c r="BW263" s="33"/>
      <c r="BX263" s="33"/>
      <c r="BY263" s="33"/>
      <c r="BZ263" s="33"/>
      <c r="CA263" s="33"/>
      <c r="CB263" s="33"/>
      <c r="CC263" s="33"/>
      <c r="CD263" s="33"/>
      <c r="CE263" s="33"/>
      <c r="CF263" s="33"/>
      <c r="CG263" s="33"/>
      <c r="CH263" s="33"/>
      <c r="CI263" s="33"/>
      <c r="CJ263" s="33"/>
      <c r="CK263" s="33"/>
      <c r="CL263" s="33"/>
      <c r="CM263" s="33"/>
      <c r="CN263" s="33"/>
      <c r="CO263" s="33"/>
      <c r="CP263" s="33"/>
      <c r="CQ263" s="33"/>
      <c r="CR263" s="33"/>
      <c r="CS263" s="33"/>
      <c r="CT263" s="33"/>
      <c r="CU263" s="33"/>
      <c r="CV263" s="33"/>
      <c r="CW263" s="33"/>
      <c r="CX263" s="33"/>
      <c r="CY263" s="33"/>
      <c r="CZ263" s="33"/>
      <c r="DA263" s="33"/>
      <c r="DB263" s="33"/>
      <c r="DC263" s="33"/>
      <c r="DD263" s="33"/>
      <c r="DE263" s="33"/>
      <c r="DF263" s="33"/>
      <c r="DG263" s="33"/>
    </row>
    <row r="264" spans="1:111" hidden="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c r="CM264" s="33"/>
      <c r="CN264" s="33"/>
      <c r="CO264" s="33"/>
      <c r="CP264" s="33"/>
      <c r="CQ264" s="33"/>
      <c r="CR264" s="33"/>
      <c r="CS264" s="33"/>
      <c r="CT264" s="33"/>
      <c r="CU264" s="33"/>
      <c r="CV264" s="33"/>
      <c r="CW264" s="33"/>
      <c r="CX264" s="33"/>
      <c r="CY264" s="33"/>
      <c r="CZ264" s="33"/>
      <c r="DA264" s="33"/>
      <c r="DB264" s="33"/>
      <c r="DC264" s="33"/>
      <c r="DD264" s="33"/>
      <c r="DE264" s="33"/>
      <c r="DF264" s="33"/>
      <c r="DG264" s="33"/>
    </row>
    <row r="265" spans="1:111" hidden="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c r="BL265" s="33"/>
      <c r="BM265" s="33"/>
      <c r="BN265" s="33"/>
      <c r="BO265" s="33"/>
      <c r="BP265" s="33"/>
      <c r="BQ265" s="33"/>
      <c r="BR265" s="33"/>
      <c r="BS265" s="33"/>
      <c r="BT265" s="33"/>
      <c r="BU265" s="33"/>
      <c r="BV265" s="33"/>
      <c r="BW265" s="33"/>
      <c r="BX265" s="33"/>
      <c r="BY265" s="33"/>
      <c r="BZ265" s="33"/>
      <c r="CA265" s="33"/>
      <c r="CB265" s="33"/>
      <c r="CC265" s="33"/>
      <c r="CD265" s="33"/>
      <c r="CE265" s="33"/>
      <c r="CF265" s="33"/>
      <c r="CG265" s="33"/>
      <c r="CH265" s="33"/>
      <c r="CI265" s="33"/>
      <c r="CJ265" s="33"/>
      <c r="CK265" s="33"/>
      <c r="CL265" s="33"/>
      <c r="CM265" s="33"/>
      <c r="CN265" s="33"/>
      <c r="CO265" s="33"/>
      <c r="CP265" s="33"/>
      <c r="CQ265" s="33"/>
      <c r="CR265" s="33"/>
      <c r="CS265" s="33"/>
      <c r="CT265" s="33"/>
      <c r="CU265" s="33"/>
      <c r="CV265" s="33"/>
      <c r="CW265" s="33"/>
      <c r="CX265" s="33"/>
      <c r="CY265" s="33"/>
      <c r="CZ265" s="33"/>
      <c r="DA265" s="33"/>
      <c r="DB265" s="33"/>
      <c r="DC265" s="33"/>
      <c r="DD265" s="33"/>
      <c r="DE265" s="33"/>
      <c r="DF265" s="33"/>
      <c r="DG265" s="33"/>
    </row>
    <row r="266" spans="1:111" hidden="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33"/>
      <c r="BK266" s="33"/>
      <c r="BL266" s="33"/>
      <c r="BM266" s="33"/>
      <c r="BN266" s="33"/>
      <c r="BO266" s="33"/>
      <c r="BP266" s="33"/>
      <c r="BQ266" s="33"/>
      <c r="BR266" s="33"/>
      <c r="BS266" s="33"/>
      <c r="BT266" s="33"/>
      <c r="BU266" s="33"/>
      <c r="BV266" s="33"/>
      <c r="BW266" s="33"/>
      <c r="BX266" s="33"/>
      <c r="BY266" s="33"/>
      <c r="BZ266" s="33"/>
      <c r="CA266" s="33"/>
      <c r="CB266" s="33"/>
      <c r="CC266" s="33"/>
      <c r="CD266" s="33"/>
      <c r="CE266" s="33"/>
      <c r="CF266" s="33"/>
      <c r="CG266" s="33"/>
      <c r="CH266" s="33"/>
      <c r="CI266" s="33"/>
      <c r="CJ266" s="33"/>
      <c r="CK266" s="33"/>
      <c r="CL266" s="33"/>
      <c r="CM266" s="33"/>
      <c r="CN266" s="33"/>
      <c r="CO266" s="33"/>
      <c r="CP266" s="33"/>
      <c r="CQ266" s="33"/>
      <c r="CR266" s="33"/>
      <c r="CS266" s="33"/>
      <c r="CT266" s="33"/>
      <c r="CU266" s="33"/>
      <c r="CV266" s="33"/>
      <c r="CW266" s="33"/>
      <c r="CX266" s="33"/>
      <c r="CY266" s="33"/>
      <c r="CZ266" s="33"/>
      <c r="DA266" s="33"/>
      <c r="DB266" s="33"/>
      <c r="DC266" s="33"/>
      <c r="DD266" s="33"/>
      <c r="DE266" s="33"/>
      <c r="DF266" s="33"/>
      <c r="DG266" s="33"/>
    </row>
    <row r="267" spans="1:111" hidden="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3"/>
      <c r="BG267" s="33"/>
      <c r="BH267" s="33"/>
      <c r="BI267" s="33"/>
      <c r="BJ267" s="33"/>
      <c r="BK267" s="33"/>
      <c r="BL267" s="33"/>
      <c r="BM267" s="33"/>
      <c r="BN267" s="33"/>
      <c r="BO267" s="33"/>
      <c r="BP267" s="33"/>
      <c r="BQ267" s="33"/>
      <c r="BR267" s="33"/>
      <c r="BS267" s="33"/>
      <c r="BT267" s="33"/>
      <c r="BU267" s="33"/>
      <c r="BV267" s="33"/>
      <c r="BW267" s="33"/>
      <c r="BX267" s="33"/>
      <c r="BY267" s="33"/>
      <c r="BZ267" s="33"/>
      <c r="CA267" s="33"/>
      <c r="CB267" s="33"/>
      <c r="CC267" s="33"/>
      <c r="CD267" s="33"/>
      <c r="CE267" s="33"/>
      <c r="CF267" s="33"/>
      <c r="CG267" s="33"/>
      <c r="CH267" s="33"/>
      <c r="CI267" s="33"/>
      <c r="CJ267" s="33"/>
      <c r="CK267" s="33"/>
      <c r="CL267" s="33"/>
      <c r="CM267" s="33"/>
      <c r="CN267" s="33"/>
      <c r="CO267" s="33"/>
      <c r="CP267" s="33"/>
      <c r="CQ267" s="33"/>
      <c r="CR267" s="33"/>
      <c r="CS267" s="33"/>
      <c r="CT267" s="33"/>
      <c r="CU267" s="33"/>
      <c r="CV267" s="33"/>
      <c r="CW267" s="33"/>
      <c r="CX267" s="33"/>
      <c r="CY267" s="33"/>
      <c r="CZ267" s="33"/>
      <c r="DA267" s="33"/>
      <c r="DB267" s="33"/>
      <c r="DC267" s="33"/>
      <c r="DD267" s="33"/>
      <c r="DE267" s="33"/>
      <c r="DF267" s="33"/>
      <c r="DG267" s="33"/>
    </row>
    <row r="268" spans="1:111" hidden="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33"/>
      <c r="BK268" s="33"/>
      <c r="BL268" s="33"/>
      <c r="BM268" s="33"/>
      <c r="BN268" s="33"/>
      <c r="BO268" s="33"/>
      <c r="BP268" s="33"/>
      <c r="BQ268" s="33"/>
      <c r="BR268" s="33"/>
      <c r="BS268" s="33"/>
      <c r="BT268" s="33"/>
      <c r="BU268" s="33"/>
      <c r="BV268" s="33"/>
      <c r="BW268" s="33"/>
      <c r="BX268" s="33"/>
      <c r="BY268" s="33"/>
      <c r="BZ268" s="33"/>
      <c r="CA268" s="33"/>
      <c r="CB268" s="33"/>
      <c r="CC268" s="33"/>
      <c r="CD268" s="33"/>
      <c r="CE268" s="33"/>
      <c r="CF268" s="33"/>
      <c r="CG268" s="33"/>
      <c r="CH268" s="33"/>
      <c r="CI268" s="33"/>
      <c r="CJ268" s="33"/>
      <c r="CK268" s="33"/>
      <c r="CL268" s="33"/>
      <c r="CM268" s="33"/>
      <c r="CN268" s="33"/>
      <c r="CO268" s="33"/>
      <c r="CP268" s="33"/>
      <c r="CQ268" s="33"/>
      <c r="CR268" s="33"/>
      <c r="CS268" s="33"/>
      <c r="CT268" s="33"/>
      <c r="CU268" s="33"/>
      <c r="CV268" s="33"/>
      <c r="CW268" s="33"/>
      <c r="CX268" s="33"/>
      <c r="CY268" s="33"/>
      <c r="CZ268" s="33"/>
      <c r="DA268" s="33"/>
      <c r="DB268" s="33"/>
      <c r="DC268" s="33"/>
      <c r="DD268" s="33"/>
      <c r="DE268" s="33"/>
      <c r="DF268" s="33"/>
      <c r="DG268" s="33"/>
    </row>
    <row r="269" spans="1:111" hidden="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c r="BM269" s="33"/>
      <c r="BN269" s="33"/>
      <c r="BO269" s="33"/>
      <c r="BP269" s="33"/>
      <c r="BQ269" s="33"/>
      <c r="BR269" s="33"/>
      <c r="BS269" s="33"/>
      <c r="BT269" s="33"/>
      <c r="BU269" s="33"/>
      <c r="BV269" s="33"/>
      <c r="BW269" s="33"/>
      <c r="BX269" s="33"/>
      <c r="BY269" s="33"/>
      <c r="BZ269" s="33"/>
      <c r="CA269" s="33"/>
      <c r="CB269" s="33"/>
      <c r="CC269" s="33"/>
      <c r="CD269" s="33"/>
      <c r="CE269" s="33"/>
      <c r="CF269" s="33"/>
      <c r="CG269" s="33"/>
      <c r="CH269" s="33"/>
      <c r="CI269" s="33"/>
      <c r="CJ269" s="33"/>
      <c r="CK269" s="33"/>
      <c r="CL269" s="33"/>
      <c r="CM269" s="33"/>
      <c r="CN269" s="33"/>
      <c r="CO269" s="33"/>
      <c r="CP269" s="33"/>
      <c r="CQ269" s="33"/>
      <c r="CR269" s="33"/>
      <c r="CS269" s="33"/>
      <c r="CT269" s="33"/>
      <c r="CU269" s="33"/>
      <c r="CV269" s="33"/>
      <c r="CW269" s="33"/>
      <c r="CX269" s="33"/>
      <c r="CY269" s="33"/>
      <c r="CZ269" s="33"/>
      <c r="DA269" s="33"/>
      <c r="DB269" s="33"/>
      <c r="DC269" s="33"/>
      <c r="DD269" s="33"/>
      <c r="DE269" s="33"/>
      <c r="DF269" s="33"/>
      <c r="DG269" s="33"/>
    </row>
    <row r="270" spans="1:111" hidden="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33"/>
      <c r="BK270" s="33"/>
      <c r="BL270" s="33"/>
      <c r="BM270" s="33"/>
      <c r="BN270" s="33"/>
      <c r="BO270" s="33"/>
      <c r="BP270" s="33"/>
      <c r="BQ270" s="33"/>
      <c r="BR270" s="33"/>
      <c r="BS270" s="33"/>
      <c r="BT270" s="33"/>
      <c r="BU270" s="33"/>
      <c r="BV270" s="33"/>
      <c r="BW270" s="33"/>
      <c r="BX270" s="33"/>
      <c r="BY270" s="33"/>
      <c r="BZ270" s="33"/>
      <c r="CA270" s="33"/>
      <c r="CB270" s="33"/>
      <c r="CC270" s="33"/>
      <c r="CD270" s="33"/>
      <c r="CE270" s="33"/>
      <c r="CF270" s="33"/>
      <c r="CG270" s="33"/>
      <c r="CH270" s="33"/>
      <c r="CI270" s="33"/>
      <c r="CJ270" s="33"/>
      <c r="CK270" s="33"/>
      <c r="CL270" s="33"/>
      <c r="CM270" s="33"/>
      <c r="CN270" s="33"/>
      <c r="CO270" s="33"/>
      <c r="CP270" s="33"/>
      <c r="CQ270" s="33"/>
      <c r="CR270" s="33"/>
      <c r="CS270" s="33"/>
      <c r="CT270" s="33"/>
      <c r="CU270" s="33"/>
      <c r="CV270" s="33"/>
      <c r="CW270" s="33"/>
      <c r="CX270" s="33"/>
      <c r="CY270" s="33"/>
      <c r="CZ270" s="33"/>
      <c r="DA270" s="33"/>
      <c r="DB270" s="33"/>
      <c r="DC270" s="33"/>
      <c r="DD270" s="33"/>
      <c r="DE270" s="33"/>
      <c r="DF270" s="33"/>
      <c r="DG270" s="33"/>
    </row>
    <row r="271" spans="1:111" hidden="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c r="BM271" s="33"/>
      <c r="BN271" s="33"/>
      <c r="BO271" s="33"/>
      <c r="BP271" s="33"/>
      <c r="BQ271" s="33"/>
      <c r="BR271" s="33"/>
      <c r="BS271" s="33"/>
      <c r="BT271" s="33"/>
      <c r="BU271" s="33"/>
      <c r="BV271" s="33"/>
      <c r="BW271" s="33"/>
      <c r="BX271" s="33"/>
      <c r="BY271" s="33"/>
      <c r="BZ271" s="33"/>
      <c r="CA271" s="33"/>
      <c r="CB271" s="33"/>
      <c r="CC271" s="33"/>
      <c r="CD271" s="33"/>
      <c r="CE271" s="33"/>
      <c r="CF271" s="33"/>
      <c r="CG271" s="33"/>
      <c r="CH271" s="33"/>
      <c r="CI271" s="33"/>
      <c r="CJ271" s="33"/>
      <c r="CK271" s="33"/>
      <c r="CL271" s="33"/>
      <c r="CM271" s="33"/>
      <c r="CN271" s="33"/>
      <c r="CO271" s="33"/>
      <c r="CP271" s="33"/>
      <c r="CQ271" s="33"/>
      <c r="CR271" s="33"/>
      <c r="CS271" s="33"/>
      <c r="CT271" s="33"/>
      <c r="CU271" s="33"/>
      <c r="CV271" s="33"/>
      <c r="CW271" s="33"/>
      <c r="CX271" s="33"/>
      <c r="CY271" s="33"/>
      <c r="CZ271" s="33"/>
      <c r="DA271" s="33"/>
      <c r="DB271" s="33"/>
      <c r="DC271" s="33"/>
      <c r="DD271" s="33"/>
      <c r="DE271" s="33"/>
      <c r="DF271" s="33"/>
      <c r="DG271" s="33"/>
    </row>
    <row r="272" spans="1:111" hidden="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33"/>
      <c r="BK272" s="33"/>
      <c r="BL272" s="33"/>
      <c r="BM272" s="33"/>
      <c r="BN272" s="33"/>
      <c r="BO272" s="33"/>
      <c r="BP272" s="33"/>
      <c r="BQ272" s="33"/>
      <c r="BR272" s="33"/>
      <c r="BS272" s="33"/>
      <c r="BT272" s="33"/>
      <c r="BU272" s="33"/>
      <c r="BV272" s="33"/>
      <c r="BW272" s="33"/>
      <c r="BX272" s="33"/>
      <c r="BY272" s="33"/>
      <c r="BZ272" s="33"/>
      <c r="CA272" s="33"/>
      <c r="CB272" s="33"/>
      <c r="CC272" s="33"/>
      <c r="CD272" s="33"/>
      <c r="CE272" s="33"/>
      <c r="CF272" s="33"/>
      <c r="CG272" s="33"/>
      <c r="CH272" s="33"/>
      <c r="CI272" s="33"/>
      <c r="CJ272" s="33"/>
      <c r="CK272" s="33"/>
      <c r="CL272" s="33"/>
      <c r="CM272" s="33"/>
      <c r="CN272" s="33"/>
      <c r="CO272" s="33"/>
      <c r="CP272" s="33"/>
      <c r="CQ272" s="33"/>
      <c r="CR272" s="33"/>
      <c r="CS272" s="33"/>
      <c r="CT272" s="33"/>
      <c r="CU272" s="33"/>
      <c r="CV272" s="33"/>
      <c r="CW272" s="33"/>
      <c r="CX272" s="33"/>
      <c r="CY272" s="33"/>
      <c r="CZ272" s="33"/>
      <c r="DA272" s="33"/>
      <c r="DB272" s="33"/>
      <c r="DC272" s="33"/>
      <c r="DD272" s="33"/>
      <c r="DE272" s="33"/>
      <c r="DF272" s="33"/>
      <c r="DG272" s="33"/>
    </row>
    <row r="273" spans="1:111" hidden="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33"/>
      <c r="BK273" s="33"/>
      <c r="BL273" s="33"/>
      <c r="BM273" s="33"/>
      <c r="BN273" s="33"/>
      <c r="BO273" s="33"/>
      <c r="BP273" s="33"/>
      <c r="BQ273" s="33"/>
      <c r="BR273" s="33"/>
      <c r="BS273" s="33"/>
      <c r="BT273" s="33"/>
      <c r="BU273" s="33"/>
      <c r="BV273" s="33"/>
      <c r="BW273" s="33"/>
      <c r="BX273" s="33"/>
      <c r="BY273" s="33"/>
      <c r="BZ273" s="33"/>
      <c r="CA273" s="33"/>
      <c r="CB273" s="33"/>
      <c r="CC273" s="33"/>
      <c r="CD273" s="33"/>
      <c r="CE273" s="33"/>
      <c r="CF273" s="33"/>
      <c r="CG273" s="33"/>
      <c r="CH273" s="33"/>
      <c r="CI273" s="33"/>
      <c r="CJ273" s="33"/>
      <c r="CK273" s="33"/>
      <c r="CL273" s="33"/>
      <c r="CM273" s="33"/>
      <c r="CN273" s="33"/>
      <c r="CO273" s="33"/>
      <c r="CP273" s="33"/>
      <c r="CQ273" s="33"/>
      <c r="CR273" s="33"/>
      <c r="CS273" s="33"/>
      <c r="CT273" s="33"/>
      <c r="CU273" s="33"/>
      <c r="CV273" s="33"/>
      <c r="CW273" s="33"/>
      <c r="CX273" s="33"/>
      <c r="CY273" s="33"/>
      <c r="CZ273" s="33"/>
      <c r="DA273" s="33"/>
      <c r="DB273" s="33"/>
      <c r="DC273" s="33"/>
      <c r="DD273" s="33"/>
      <c r="DE273" s="33"/>
      <c r="DF273" s="33"/>
      <c r="DG273" s="33"/>
    </row>
    <row r="274" spans="1:111" hidden="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33"/>
      <c r="BK274" s="33"/>
      <c r="BL274" s="33"/>
      <c r="BM274" s="33"/>
      <c r="BN274" s="33"/>
      <c r="BO274" s="33"/>
      <c r="BP274" s="33"/>
      <c r="BQ274" s="33"/>
      <c r="BR274" s="33"/>
      <c r="BS274" s="33"/>
      <c r="BT274" s="33"/>
      <c r="BU274" s="33"/>
      <c r="BV274" s="33"/>
      <c r="BW274" s="33"/>
      <c r="BX274" s="33"/>
      <c r="BY274" s="33"/>
      <c r="BZ274" s="33"/>
      <c r="CA274" s="33"/>
      <c r="CB274" s="33"/>
      <c r="CC274" s="33"/>
      <c r="CD274" s="33"/>
      <c r="CE274" s="33"/>
      <c r="CF274" s="33"/>
      <c r="CG274" s="33"/>
      <c r="CH274" s="33"/>
      <c r="CI274" s="33"/>
      <c r="CJ274" s="33"/>
      <c r="CK274" s="33"/>
      <c r="CL274" s="33"/>
      <c r="CM274" s="33"/>
      <c r="CN274" s="33"/>
      <c r="CO274" s="33"/>
      <c r="CP274" s="33"/>
      <c r="CQ274" s="33"/>
      <c r="CR274" s="33"/>
      <c r="CS274" s="33"/>
      <c r="CT274" s="33"/>
      <c r="CU274" s="33"/>
      <c r="CV274" s="33"/>
      <c r="CW274" s="33"/>
      <c r="CX274" s="33"/>
      <c r="CY274" s="33"/>
      <c r="CZ274" s="33"/>
      <c r="DA274" s="33"/>
      <c r="DB274" s="33"/>
      <c r="DC274" s="33"/>
      <c r="DD274" s="33"/>
      <c r="DE274" s="33"/>
      <c r="DF274" s="33"/>
      <c r="DG274" s="33"/>
    </row>
    <row r="275" spans="1:111" hidden="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3"/>
      <c r="BG275" s="33"/>
      <c r="BH275" s="33"/>
      <c r="BI275" s="33"/>
      <c r="BJ275" s="33"/>
      <c r="BK275" s="33"/>
      <c r="BL275" s="33"/>
      <c r="BM275" s="33"/>
      <c r="BN275" s="33"/>
      <c r="BO275" s="33"/>
      <c r="BP275" s="33"/>
      <c r="BQ275" s="33"/>
      <c r="BR275" s="33"/>
      <c r="BS275" s="33"/>
      <c r="BT275" s="33"/>
      <c r="BU275" s="33"/>
      <c r="BV275" s="33"/>
      <c r="BW275" s="33"/>
      <c r="BX275" s="33"/>
      <c r="BY275" s="33"/>
      <c r="BZ275" s="33"/>
      <c r="CA275" s="33"/>
      <c r="CB275" s="33"/>
      <c r="CC275" s="33"/>
      <c r="CD275" s="33"/>
      <c r="CE275" s="33"/>
      <c r="CF275" s="33"/>
      <c r="CG275" s="33"/>
      <c r="CH275" s="33"/>
      <c r="CI275" s="33"/>
      <c r="CJ275" s="33"/>
      <c r="CK275" s="33"/>
      <c r="CL275" s="33"/>
      <c r="CM275" s="33"/>
      <c r="CN275" s="33"/>
      <c r="CO275" s="33"/>
      <c r="CP275" s="33"/>
      <c r="CQ275" s="33"/>
      <c r="CR275" s="33"/>
      <c r="CS275" s="33"/>
      <c r="CT275" s="33"/>
      <c r="CU275" s="33"/>
      <c r="CV275" s="33"/>
      <c r="CW275" s="33"/>
      <c r="CX275" s="33"/>
      <c r="CY275" s="33"/>
      <c r="CZ275" s="33"/>
      <c r="DA275" s="33"/>
      <c r="DB275" s="33"/>
      <c r="DC275" s="33"/>
      <c r="DD275" s="33"/>
      <c r="DE275" s="33"/>
      <c r="DF275" s="33"/>
      <c r="DG275" s="33"/>
    </row>
    <row r="276" spans="1:111" hidden="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33"/>
      <c r="BF276" s="33"/>
      <c r="BG276" s="33"/>
      <c r="BH276" s="33"/>
      <c r="BI276" s="33"/>
      <c r="BJ276" s="33"/>
      <c r="BK276" s="33"/>
      <c r="BL276" s="33"/>
      <c r="BM276" s="33"/>
      <c r="BN276" s="33"/>
      <c r="BO276" s="33"/>
      <c r="BP276" s="33"/>
      <c r="BQ276" s="33"/>
      <c r="BR276" s="33"/>
      <c r="BS276" s="33"/>
      <c r="BT276" s="33"/>
      <c r="BU276" s="33"/>
      <c r="BV276" s="33"/>
      <c r="BW276" s="33"/>
      <c r="BX276" s="33"/>
      <c r="BY276" s="33"/>
      <c r="BZ276" s="33"/>
      <c r="CA276" s="33"/>
      <c r="CB276" s="33"/>
      <c r="CC276" s="33"/>
      <c r="CD276" s="33"/>
      <c r="CE276" s="33"/>
      <c r="CF276" s="33"/>
      <c r="CG276" s="33"/>
      <c r="CH276" s="33"/>
      <c r="CI276" s="33"/>
      <c r="CJ276" s="33"/>
      <c r="CK276" s="33"/>
      <c r="CL276" s="33"/>
      <c r="CM276" s="33"/>
      <c r="CN276" s="33"/>
      <c r="CO276" s="33"/>
      <c r="CP276" s="33"/>
      <c r="CQ276" s="33"/>
      <c r="CR276" s="33"/>
      <c r="CS276" s="33"/>
      <c r="CT276" s="33"/>
      <c r="CU276" s="33"/>
      <c r="CV276" s="33"/>
      <c r="CW276" s="33"/>
      <c r="CX276" s="33"/>
      <c r="CY276" s="33"/>
      <c r="CZ276" s="33"/>
      <c r="DA276" s="33"/>
      <c r="DB276" s="33"/>
      <c r="DC276" s="33"/>
      <c r="DD276" s="33"/>
      <c r="DE276" s="33"/>
      <c r="DF276" s="33"/>
      <c r="DG276" s="33"/>
    </row>
    <row r="277" spans="1:111" hidden="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3"/>
      <c r="AP277" s="33"/>
      <c r="AQ277" s="33"/>
      <c r="AR277" s="33"/>
      <c r="AS277" s="33"/>
      <c r="AT277" s="33"/>
      <c r="AU277" s="33"/>
      <c r="AV277" s="33"/>
      <c r="AW277" s="33"/>
      <c r="AX277" s="33"/>
      <c r="AY277" s="33"/>
      <c r="AZ277" s="33"/>
      <c r="BA277" s="33"/>
      <c r="BB277" s="33"/>
      <c r="BC277" s="33"/>
      <c r="BD277" s="33"/>
      <c r="BE277" s="33"/>
      <c r="BF277" s="33"/>
      <c r="BG277" s="33"/>
      <c r="BH277" s="33"/>
      <c r="BI277" s="33"/>
      <c r="BJ277" s="33"/>
      <c r="BK277" s="33"/>
      <c r="BL277" s="33"/>
      <c r="BM277" s="33"/>
      <c r="BN277" s="33"/>
      <c r="BO277" s="33"/>
      <c r="BP277" s="33"/>
      <c r="BQ277" s="33"/>
      <c r="BR277" s="33"/>
      <c r="BS277" s="33"/>
      <c r="BT277" s="33"/>
      <c r="BU277" s="33"/>
      <c r="BV277" s="33"/>
      <c r="BW277" s="33"/>
      <c r="BX277" s="33"/>
      <c r="BY277" s="33"/>
      <c r="BZ277" s="33"/>
      <c r="CA277" s="33"/>
      <c r="CB277" s="33"/>
      <c r="CC277" s="33"/>
      <c r="CD277" s="33"/>
      <c r="CE277" s="33"/>
      <c r="CF277" s="33"/>
      <c r="CG277" s="33"/>
      <c r="CH277" s="33"/>
      <c r="CI277" s="33"/>
      <c r="CJ277" s="33"/>
      <c r="CK277" s="33"/>
      <c r="CL277" s="33"/>
      <c r="CM277" s="33"/>
      <c r="CN277" s="33"/>
      <c r="CO277" s="33"/>
      <c r="CP277" s="33"/>
      <c r="CQ277" s="33"/>
      <c r="CR277" s="33"/>
      <c r="CS277" s="33"/>
      <c r="CT277" s="33"/>
      <c r="CU277" s="33"/>
      <c r="CV277" s="33"/>
      <c r="CW277" s="33"/>
      <c r="CX277" s="33"/>
      <c r="CY277" s="33"/>
      <c r="CZ277" s="33"/>
      <c r="DA277" s="33"/>
      <c r="DB277" s="33"/>
      <c r="DC277" s="33"/>
      <c r="DD277" s="33"/>
      <c r="DE277" s="33"/>
      <c r="DF277" s="33"/>
      <c r="DG277" s="33"/>
    </row>
    <row r="278" spans="1:111" hidden="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c r="BD278" s="33"/>
      <c r="BE278" s="33"/>
      <c r="BF278" s="33"/>
      <c r="BG278" s="33"/>
      <c r="BH278" s="33"/>
      <c r="BI278" s="33"/>
      <c r="BJ278" s="33"/>
      <c r="BK278" s="33"/>
      <c r="BL278" s="33"/>
      <c r="BM278" s="33"/>
      <c r="BN278" s="33"/>
      <c r="BO278" s="33"/>
      <c r="BP278" s="33"/>
      <c r="BQ278" s="33"/>
      <c r="BR278" s="33"/>
      <c r="BS278" s="33"/>
      <c r="BT278" s="33"/>
      <c r="BU278" s="33"/>
      <c r="BV278" s="33"/>
      <c r="BW278" s="33"/>
      <c r="BX278" s="33"/>
      <c r="BY278" s="33"/>
      <c r="BZ278" s="33"/>
      <c r="CA278" s="33"/>
      <c r="CB278" s="33"/>
      <c r="CC278" s="33"/>
      <c r="CD278" s="33"/>
      <c r="CE278" s="33"/>
      <c r="CF278" s="33"/>
      <c r="CG278" s="33"/>
      <c r="CH278" s="33"/>
      <c r="CI278" s="33"/>
      <c r="CJ278" s="33"/>
      <c r="CK278" s="33"/>
      <c r="CL278" s="33"/>
      <c r="CM278" s="33"/>
      <c r="CN278" s="33"/>
      <c r="CO278" s="33"/>
      <c r="CP278" s="33"/>
      <c r="CQ278" s="33"/>
      <c r="CR278" s="33"/>
      <c r="CS278" s="33"/>
      <c r="CT278" s="33"/>
      <c r="CU278" s="33"/>
      <c r="CV278" s="33"/>
      <c r="CW278" s="33"/>
      <c r="CX278" s="33"/>
      <c r="CY278" s="33"/>
      <c r="CZ278" s="33"/>
      <c r="DA278" s="33"/>
      <c r="DB278" s="33"/>
      <c r="DC278" s="33"/>
      <c r="DD278" s="33"/>
      <c r="DE278" s="33"/>
      <c r="DF278" s="33"/>
      <c r="DG278" s="33"/>
    </row>
    <row r="279" spans="1:111" hidden="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33"/>
      <c r="BF279" s="33"/>
      <c r="BG279" s="33"/>
      <c r="BH279" s="33"/>
      <c r="BI279" s="33"/>
      <c r="BJ279" s="33"/>
      <c r="BK279" s="33"/>
      <c r="BL279" s="33"/>
      <c r="BM279" s="33"/>
      <c r="BN279" s="33"/>
      <c r="BO279" s="33"/>
      <c r="BP279" s="33"/>
      <c r="BQ279" s="33"/>
      <c r="BR279" s="33"/>
      <c r="BS279" s="33"/>
      <c r="BT279" s="33"/>
      <c r="BU279" s="33"/>
      <c r="BV279" s="33"/>
      <c r="BW279" s="33"/>
      <c r="BX279" s="33"/>
      <c r="BY279" s="33"/>
      <c r="BZ279" s="33"/>
      <c r="CA279" s="33"/>
      <c r="CB279" s="33"/>
      <c r="CC279" s="33"/>
      <c r="CD279" s="33"/>
      <c r="CE279" s="33"/>
      <c r="CF279" s="33"/>
      <c r="CG279" s="33"/>
      <c r="CH279" s="33"/>
      <c r="CI279" s="33"/>
      <c r="CJ279" s="33"/>
      <c r="CK279" s="33"/>
      <c r="CL279" s="33"/>
      <c r="CM279" s="33"/>
      <c r="CN279" s="33"/>
      <c r="CO279" s="33"/>
      <c r="CP279" s="33"/>
      <c r="CQ279" s="33"/>
      <c r="CR279" s="33"/>
      <c r="CS279" s="33"/>
      <c r="CT279" s="33"/>
      <c r="CU279" s="33"/>
      <c r="CV279" s="33"/>
      <c r="CW279" s="33"/>
      <c r="CX279" s="33"/>
      <c r="CY279" s="33"/>
      <c r="CZ279" s="33"/>
      <c r="DA279" s="33"/>
      <c r="DB279" s="33"/>
      <c r="DC279" s="33"/>
      <c r="DD279" s="33"/>
      <c r="DE279" s="33"/>
      <c r="DF279" s="33"/>
      <c r="DG279" s="33"/>
    </row>
    <row r="280" spans="1:111" hidden="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33"/>
      <c r="BF280" s="33"/>
      <c r="BG280" s="33"/>
      <c r="BH280" s="33"/>
      <c r="BI280" s="33"/>
      <c r="BJ280" s="33"/>
      <c r="BK280" s="33"/>
      <c r="BL280" s="33"/>
      <c r="BM280" s="33"/>
      <c r="BN280" s="33"/>
      <c r="BO280" s="33"/>
      <c r="BP280" s="33"/>
      <c r="BQ280" s="33"/>
      <c r="BR280" s="33"/>
      <c r="BS280" s="33"/>
      <c r="BT280" s="33"/>
      <c r="BU280" s="33"/>
      <c r="BV280" s="33"/>
      <c r="BW280" s="33"/>
      <c r="BX280" s="33"/>
      <c r="BY280" s="33"/>
      <c r="BZ280" s="33"/>
      <c r="CA280" s="33"/>
      <c r="CB280" s="33"/>
      <c r="CC280" s="33"/>
      <c r="CD280" s="33"/>
      <c r="CE280" s="33"/>
      <c r="CF280" s="33"/>
      <c r="CG280" s="33"/>
      <c r="CH280" s="33"/>
      <c r="CI280" s="33"/>
      <c r="CJ280" s="33"/>
      <c r="CK280" s="33"/>
      <c r="CL280" s="33"/>
      <c r="CM280" s="33"/>
      <c r="CN280" s="33"/>
      <c r="CO280" s="33"/>
      <c r="CP280" s="33"/>
      <c r="CQ280" s="33"/>
      <c r="CR280" s="33"/>
      <c r="CS280" s="33"/>
      <c r="CT280" s="33"/>
      <c r="CU280" s="33"/>
      <c r="CV280" s="33"/>
      <c r="CW280" s="33"/>
      <c r="CX280" s="33"/>
      <c r="CY280" s="33"/>
      <c r="CZ280" s="33"/>
      <c r="DA280" s="33"/>
      <c r="DB280" s="33"/>
      <c r="DC280" s="33"/>
      <c r="DD280" s="33"/>
      <c r="DE280" s="33"/>
      <c r="DF280" s="33"/>
      <c r="DG280" s="33"/>
    </row>
    <row r="281" spans="1:111" hidden="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c r="BD281" s="33"/>
      <c r="BE281" s="33"/>
      <c r="BF281" s="33"/>
      <c r="BG281" s="33"/>
      <c r="BH281" s="33"/>
      <c r="BI281" s="33"/>
      <c r="BJ281" s="33"/>
      <c r="BK281" s="33"/>
      <c r="BL281" s="33"/>
      <c r="BM281" s="33"/>
      <c r="BN281" s="33"/>
      <c r="BO281" s="33"/>
      <c r="BP281" s="33"/>
      <c r="BQ281" s="33"/>
      <c r="BR281" s="33"/>
      <c r="BS281" s="33"/>
      <c r="BT281" s="33"/>
      <c r="BU281" s="33"/>
      <c r="BV281" s="33"/>
      <c r="BW281" s="33"/>
      <c r="BX281" s="33"/>
      <c r="BY281" s="33"/>
      <c r="BZ281" s="33"/>
      <c r="CA281" s="33"/>
      <c r="CB281" s="33"/>
      <c r="CC281" s="33"/>
      <c r="CD281" s="33"/>
      <c r="CE281" s="33"/>
      <c r="CF281" s="33"/>
      <c r="CG281" s="33"/>
      <c r="CH281" s="33"/>
      <c r="CI281" s="33"/>
      <c r="CJ281" s="33"/>
      <c r="CK281" s="33"/>
      <c r="CL281" s="33"/>
      <c r="CM281" s="33"/>
      <c r="CN281" s="33"/>
      <c r="CO281" s="33"/>
      <c r="CP281" s="33"/>
      <c r="CQ281" s="33"/>
      <c r="CR281" s="33"/>
      <c r="CS281" s="33"/>
      <c r="CT281" s="33"/>
      <c r="CU281" s="33"/>
      <c r="CV281" s="33"/>
      <c r="CW281" s="33"/>
      <c r="CX281" s="33"/>
      <c r="CY281" s="33"/>
      <c r="CZ281" s="33"/>
      <c r="DA281" s="33"/>
      <c r="DB281" s="33"/>
      <c r="DC281" s="33"/>
      <c r="DD281" s="33"/>
      <c r="DE281" s="33"/>
      <c r="DF281" s="33"/>
      <c r="DG281" s="33"/>
    </row>
    <row r="282" spans="1:111" hidden="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33"/>
      <c r="BF282" s="33"/>
      <c r="BG282" s="33"/>
      <c r="BH282" s="33"/>
      <c r="BI282" s="33"/>
      <c r="BJ282" s="33"/>
      <c r="BK282" s="33"/>
      <c r="BL282" s="33"/>
      <c r="BM282" s="33"/>
      <c r="BN282" s="33"/>
      <c r="BO282" s="33"/>
      <c r="BP282" s="33"/>
      <c r="BQ282" s="33"/>
      <c r="BR282" s="33"/>
      <c r="BS282" s="33"/>
      <c r="BT282" s="33"/>
      <c r="BU282" s="33"/>
      <c r="BV282" s="33"/>
      <c r="BW282" s="33"/>
      <c r="BX282" s="33"/>
      <c r="BY282" s="33"/>
      <c r="BZ282" s="33"/>
      <c r="CA282" s="33"/>
      <c r="CB282" s="33"/>
      <c r="CC282" s="33"/>
      <c r="CD282" s="33"/>
      <c r="CE282" s="33"/>
      <c r="CF282" s="33"/>
      <c r="CG282" s="33"/>
      <c r="CH282" s="33"/>
      <c r="CI282" s="33"/>
      <c r="CJ282" s="33"/>
      <c r="CK282" s="33"/>
      <c r="CL282" s="33"/>
      <c r="CM282" s="33"/>
      <c r="CN282" s="33"/>
      <c r="CO282" s="33"/>
      <c r="CP282" s="33"/>
      <c r="CQ282" s="33"/>
      <c r="CR282" s="33"/>
      <c r="CS282" s="33"/>
      <c r="CT282" s="33"/>
      <c r="CU282" s="33"/>
      <c r="CV282" s="33"/>
      <c r="CW282" s="33"/>
      <c r="CX282" s="33"/>
      <c r="CY282" s="33"/>
      <c r="CZ282" s="33"/>
      <c r="DA282" s="33"/>
      <c r="DB282" s="33"/>
      <c r="DC282" s="33"/>
      <c r="DD282" s="33"/>
      <c r="DE282" s="33"/>
      <c r="DF282" s="33"/>
      <c r="DG282" s="33"/>
    </row>
    <row r="283" spans="1:111" hidden="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33"/>
      <c r="BF283" s="33"/>
      <c r="BG283" s="33"/>
      <c r="BH283" s="33"/>
      <c r="BI283" s="33"/>
      <c r="BJ283" s="33"/>
      <c r="BK283" s="33"/>
      <c r="BL283" s="33"/>
      <c r="BM283" s="33"/>
      <c r="BN283" s="33"/>
      <c r="BO283" s="33"/>
      <c r="BP283" s="33"/>
      <c r="BQ283" s="33"/>
      <c r="BR283" s="33"/>
      <c r="BS283" s="33"/>
      <c r="BT283" s="33"/>
      <c r="BU283" s="33"/>
      <c r="BV283" s="33"/>
      <c r="BW283" s="33"/>
      <c r="BX283" s="33"/>
      <c r="BY283" s="33"/>
      <c r="BZ283" s="33"/>
      <c r="CA283" s="33"/>
      <c r="CB283" s="33"/>
      <c r="CC283" s="33"/>
      <c r="CD283" s="33"/>
      <c r="CE283" s="33"/>
      <c r="CF283" s="33"/>
      <c r="CG283" s="33"/>
      <c r="CH283" s="33"/>
      <c r="CI283" s="33"/>
      <c r="CJ283" s="33"/>
      <c r="CK283" s="33"/>
      <c r="CL283" s="33"/>
      <c r="CM283" s="33"/>
      <c r="CN283" s="33"/>
      <c r="CO283" s="33"/>
      <c r="CP283" s="33"/>
      <c r="CQ283" s="33"/>
      <c r="CR283" s="33"/>
      <c r="CS283" s="33"/>
      <c r="CT283" s="33"/>
      <c r="CU283" s="33"/>
      <c r="CV283" s="33"/>
      <c r="CW283" s="33"/>
      <c r="CX283" s="33"/>
      <c r="CY283" s="33"/>
      <c r="CZ283" s="33"/>
      <c r="DA283" s="33"/>
      <c r="DB283" s="33"/>
      <c r="DC283" s="33"/>
      <c r="DD283" s="33"/>
      <c r="DE283" s="33"/>
      <c r="DF283" s="33"/>
      <c r="DG283" s="33"/>
    </row>
    <row r="284" spans="1:111" hidden="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3"/>
      <c r="BG284" s="33"/>
      <c r="BH284" s="33"/>
      <c r="BI284" s="33"/>
      <c r="BJ284" s="33"/>
      <c r="BK284" s="33"/>
      <c r="BL284" s="33"/>
      <c r="BM284" s="33"/>
      <c r="BN284" s="33"/>
      <c r="BO284" s="33"/>
      <c r="BP284" s="33"/>
      <c r="BQ284" s="33"/>
      <c r="BR284" s="33"/>
      <c r="BS284" s="33"/>
      <c r="BT284" s="33"/>
      <c r="BU284" s="33"/>
      <c r="BV284" s="33"/>
      <c r="BW284" s="33"/>
      <c r="BX284" s="33"/>
      <c r="BY284" s="33"/>
      <c r="BZ284" s="33"/>
      <c r="CA284" s="33"/>
      <c r="CB284" s="33"/>
      <c r="CC284" s="33"/>
      <c r="CD284" s="33"/>
      <c r="CE284" s="33"/>
      <c r="CF284" s="33"/>
      <c r="CG284" s="33"/>
      <c r="CH284" s="33"/>
      <c r="CI284" s="33"/>
      <c r="CJ284" s="33"/>
      <c r="CK284" s="33"/>
      <c r="CL284" s="33"/>
      <c r="CM284" s="33"/>
      <c r="CN284" s="33"/>
      <c r="CO284" s="33"/>
      <c r="CP284" s="33"/>
      <c r="CQ284" s="33"/>
      <c r="CR284" s="33"/>
      <c r="CS284" s="33"/>
      <c r="CT284" s="33"/>
      <c r="CU284" s="33"/>
      <c r="CV284" s="33"/>
      <c r="CW284" s="33"/>
      <c r="CX284" s="33"/>
      <c r="CY284" s="33"/>
      <c r="CZ284" s="33"/>
      <c r="DA284" s="33"/>
      <c r="DB284" s="33"/>
      <c r="DC284" s="33"/>
      <c r="DD284" s="33"/>
      <c r="DE284" s="33"/>
      <c r="DF284" s="33"/>
      <c r="DG284" s="33"/>
    </row>
    <row r="285" spans="1:111" hidden="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3"/>
      <c r="BG285" s="33"/>
      <c r="BH285" s="33"/>
      <c r="BI285" s="33"/>
      <c r="BJ285" s="33"/>
      <c r="BK285" s="33"/>
      <c r="BL285" s="33"/>
      <c r="BM285" s="33"/>
      <c r="BN285" s="33"/>
      <c r="BO285" s="33"/>
      <c r="BP285" s="33"/>
      <c r="BQ285" s="33"/>
      <c r="BR285" s="33"/>
      <c r="BS285" s="33"/>
      <c r="BT285" s="33"/>
      <c r="BU285" s="33"/>
      <c r="BV285" s="33"/>
      <c r="BW285" s="33"/>
      <c r="BX285" s="33"/>
      <c r="BY285" s="33"/>
      <c r="BZ285" s="33"/>
      <c r="CA285" s="33"/>
      <c r="CB285" s="33"/>
      <c r="CC285" s="33"/>
      <c r="CD285" s="33"/>
      <c r="CE285" s="33"/>
      <c r="CF285" s="33"/>
      <c r="CG285" s="33"/>
      <c r="CH285" s="33"/>
      <c r="CI285" s="33"/>
      <c r="CJ285" s="33"/>
      <c r="CK285" s="33"/>
      <c r="CL285" s="33"/>
      <c r="CM285" s="33"/>
      <c r="CN285" s="33"/>
      <c r="CO285" s="33"/>
      <c r="CP285" s="33"/>
      <c r="CQ285" s="33"/>
      <c r="CR285" s="33"/>
      <c r="CS285" s="33"/>
      <c r="CT285" s="33"/>
      <c r="CU285" s="33"/>
      <c r="CV285" s="33"/>
      <c r="CW285" s="33"/>
      <c r="CX285" s="33"/>
      <c r="CY285" s="33"/>
      <c r="CZ285" s="33"/>
      <c r="DA285" s="33"/>
      <c r="DB285" s="33"/>
      <c r="DC285" s="33"/>
      <c r="DD285" s="33"/>
      <c r="DE285" s="33"/>
      <c r="DF285" s="33"/>
      <c r="DG285" s="33"/>
    </row>
    <row r="286" spans="1:111" hidden="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33"/>
      <c r="BF286" s="33"/>
      <c r="BG286" s="33"/>
      <c r="BH286" s="33"/>
      <c r="BI286" s="33"/>
      <c r="BJ286" s="33"/>
      <c r="BK286" s="33"/>
      <c r="BL286" s="33"/>
      <c r="BM286" s="33"/>
      <c r="BN286" s="33"/>
      <c r="BO286" s="33"/>
      <c r="BP286" s="33"/>
      <c r="BQ286" s="33"/>
      <c r="BR286" s="33"/>
      <c r="BS286" s="33"/>
      <c r="BT286" s="33"/>
      <c r="BU286" s="33"/>
      <c r="BV286" s="33"/>
      <c r="BW286" s="33"/>
      <c r="BX286" s="33"/>
      <c r="BY286" s="33"/>
      <c r="BZ286" s="33"/>
      <c r="CA286" s="33"/>
      <c r="CB286" s="33"/>
      <c r="CC286" s="33"/>
      <c r="CD286" s="33"/>
      <c r="CE286" s="33"/>
      <c r="CF286" s="33"/>
      <c r="CG286" s="33"/>
      <c r="CH286" s="33"/>
      <c r="CI286" s="33"/>
      <c r="CJ286" s="33"/>
      <c r="CK286" s="33"/>
      <c r="CL286" s="33"/>
      <c r="CM286" s="33"/>
      <c r="CN286" s="33"/>
      <c r="CO286" s="33"/>
      <c r="CP286" s="33"/>
      <c r="CQ286" s="33"/>
      <c r="CR286" s="33"/>
      <c r="CS286" s="33"/>
      <c r="CT286" s="33"/>
      <c r="CU286" s="33"/>
      <c r="CV286" s="33"/>
      <c r="CW286" s="33"/>
      <c r="CX286" s="33"/>
      <c r="CY286" s="33"/>
      <c r="CZ286" s="33"/>
      <c r="DA286" s="33"/>
      <c r="DB286" s="33"/>
      <c r="DC286" s="33"/>
      <c r="DD286" s="33"/>
      <c r="DE286" s="33"/>
      <c r="DF286" s="33"/>
      <c r="DG286" s="33"/>
    </row>
    <row r="287" spans="1:111" hidden="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33"/>
      <c r="BF287" s="33"/>
      <c r="BG287" s="33"/>
      <c r="BH287" s="33"/>
      <c r="BI287" s="33"/>
      <c r="BJ287" s="33"/>
      <c r="BK287" s="33"/>
      <c r="BL287" s="33"/>
      <c r="BM287" s="33"/>
      <c r="BN287" s="33"/>
      <c r="BO287" s="33"/>
      <c r="BP287" s="33"/>
      <c r="BQ287" s="33"/>
      <c r="BR287" s="33"/>
      <c r="BS287" s="33"/>
      <c r="BT287" s="33"/>
      <c r="BU287" s="33"/>
      <c r="BV287" s="33"/>
      <c r="BW287" s="33"/>
      <c r="BX287" s="33"/>
      <c r="BY287" s="33"/>
      <c r="BZ287" s="33"/>
      <c r="CA287" s="33"/>
      <c r="CB287" s="33"/>
      <c r="CC287" s="33"/>
      <c r="CD287" s="33"/>
      <c r="CE287" s="33"/>
      <c r="CF287" s="33"/>
      <c r="CG287" s="33"/>
      <c r="CH287" s="33"/>
      <c r="CI287" s="33"/>
      <c r="CJ287" s="33"/>
      <c r="CK287" s="33"/>
      <c r="CL287" s="33"/>
      <c r="CM287" s="33"/>
      <c r="CN287" s="33"/>
      <c r="CO287" s="33"/>
      <c r="CP287" s="33"/>
      <c r="CQ287" s="33"/>
      <c r="CR287" s="33"/>
      <c r="CS287" s="33"/>
      <c r="CT287" s="33"/>
      <c r="CU287" s="33"/>
      <c r="CV287" s="33"/>
      <c r="CW287" s="33"/>
      <c r="CX287" s="33"/>
      <c r="CY287" s="33"/>
      <c r="CZ287" s="33"/>
      <c r="DA287" s="33"/>
      <c r="DB287" s="33"/>
      <c r="DC287" s="33"/>
      <c r="DD287" s="33"/>
      <c r="DE287" s="33"/>
      <c r="DF287" s="33"/>
      <c r="DG287" s="33"/>
    </row>
    <row r="288" spans="1:111" hidden="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33"/>
      <c r="BF288" s="33"/>
      <c r="BG288" s="33"/>
      <c r="BH288" s="33"/>
      <c r="BI288" s="33"/>
      <c r="BJ288" s="33"/>
      <c r="BK288" s="33"/>
      <c r="BL288" s="33"/>
      <c r="BM288" s="33"/>
      <c r="BN288" s="33"/>
      <c r="BO288" s="33"/>
      <c r="BP288" s="33"/>
      <c r="BQ288" s="33"/>
      <c r="BR288" s="33"/>
      <c r="BS288" s="33"/>
      <c r="BT288" s="33"/>
      <c r="BU288" s="33"/>
      <c r="BV288" s="33"/>
      <c r="BW288" s="33"/>
      <c r="BX288" s="33"/>
      <c r="BY288" s="33"/>
      <c r="BZ288" s="33"/>
      <c r="CA288" s="33"/>
      <c r="CB288" s="33"/>
      <c r="CC288" s="33"/>
      <c r="CD288" s="33"/>
      <c r="CE288" s="33"/>
      <c r="CF288" s="33"/>
      <c r="CG288" s="33"/>
      <c r="CH288" s="33"/>
      <c r="CI288" s="33"/>
      <c r="CJ288" s="33"/>
      <c r="CK288" s="33"/>
      <c r="CL288" s="33"/>
      <c r="CM288" s="33"/>
      <c r="CN288" s="33"/>
      <c r="CO288" s="33"/>
      <c r="CP288" s="33"/>
      <c r="CQ288" s="33"/>
      <c r="CR288" s="33"/>
      <c r="CS288" s="33"/>
      <c r="CT288" s="33"/>
      <c r="CU288" s="33"/>
      <c r="CV288" s="33"/>
      <c r="CW288" s="33"/>
      <c r="CX288" s="33"/>
      <c r="CY288" s="33"/>
      <c r="CZ288" s="33"/>
      <c r="DA288" s="33"/>
      <c r="DB288" s="33"/>
      <c r="DC288" s="33"/>
      <c r="DD288" s="33"/>
      <c r="DE288" s="33"/>
      <c r="DF288" s="33"/>
      <c r="DG288" s="33"/>
    </row>
    <row r="289" spans="1:111" hidden="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33"/>
      <c r="BK289" s="33"/>
      <c r="BL289" s="33"/>
      <c r="BM289" s="33"/>
      <c r="BN289" s="33"/>
      <c r="BO289" s="33"/>
      <c r="BP289" s="33"/>
      <c r="BQ289" s="33"/>
      <c r="BR289" s="33"/>
      <c r="BS289" s="33"/>
      <c r="BT289" s="33"/>
      <c r="BU289" s="33"/>
      <c r="BV289" s="33"/>
      <c r="BW289" s="33"/>
      <c r="BX289" s="33"/>
      <c r="BY289" s="33"/>
      <c r="BZ289" s="33"/>
      <c r="CA289" s="33"/>
      <c r="CB289" s="33"/>
      <c r="CC289" s="33"/>
      <c r="CD289" s="33"/>
      <c r="CE289" s="33"/>
      <c r="CF289" s="33"/>
      <c r="CG289" s="33"/>
      <c r="CH289" s="33"/>
      <c r="CI289" s="33"/>
      <c r="CJ289" s="33"/>
      <c r="CK289" s="33"/>
      <c r="CL289" s="33"/>
      <c r="CM289" s="33"/>
      <c r="CN289" s="33"/>
      <c r="CO289" s="33"/>
      <c r="CP289" s="33"/>
      <c r="CQ289" s="33"/>
      <c r="CR289" s="33"/>
      <c r="CS289" s="33"/>
      <c r="CT289" s="33"/>
      <c r="CU289" s="33"/>
      <c r="CV289" s="33"/>
      <c r="CW289" s="33"/>
      <c r="CX289" s="33"/>
      <c r="CY289" s="33"/>
      <c r="CZ289" s="33"/>
      <c r="DA289" s="33"/>
      <c r="DB289" s="33"/>
      <c r="DC289" s="33"/>
      <c r="DD289" s="33"/>
      <c r="DE289" s="33"/>
      <c r="DF289" s="33"/>
      <c r="DG289" s="33"/>
    </row>
    <row r="290" spans="1:111" hidden="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3"/>
      <c r="BG290" s="33"/>
      <c r="BH290" s="33"/>
      <c r="BI290" s="33"/>
      <c r="BJ290" s="33"/>
      <c r="BK290" s="33"/>
      <c r="BL290" s="33"/>
      <c r="BM290" s="33"/>
      <c r="BN290" s="33"/>
      <c r="BO290" s="33"/>
      <c r="BP290" s="33"/>
      <c r="BQ290" s="33"/>
      <c r="BR290" s="33"/>
      <c r="BS290" s="33"/>
      <c r="BT290" s="33"/>
      <c r="BU290" s="33"/>
      <c r="BV290" s="33"/>
      <c r="BW290" s="33"/>
      <c r="BX290" s="33"/>
      <c r="BY290" s="33"/>
      <c r="BZ290" s="33"/>
      <c r="CA290" s="33"/>
      <c r="CB290" s="33"/>
      <c r="CC290" s="33"/>
      <c r="CD290" s="33"/>
      <c r="CE290" s="33"/>
      <c r="CF290" s="33"/>
      <c r="CG290" s="33"/>
      <c r="CH290" s="33"/>
      <c r="CI290" s="33"/>
      <c r="CJ290" s="33"/>
      <c r="CK290" s="33"/>
      <c r="CL290" s="33"/>
      <c r="CM290" s="33"/>
      <c r="CN290" s="33"/>
      <c r="CO290" s="33"/>
      <c r="CP290" s="33"/>
      <c r="CQ290" s="33"/>
      <c r="CR290" s="33"/>
      <c r="CS290" s="33"/>
      <c r="CT290" s="33"/>
      <c r="CU290" s="33"/>
      <c r="CV290" s="33"/>
      <c r="CW290" s="33"/>
      <c r="CX290" s="33"/>
      <c r="CY290" s="33"/>
      <c r="CZ290" s="33"/>
      <c r="DA290" s="33"/>
      <c r="DB290" s="33"/>
      <c r="DC290" s="33"/>
      <c r="DD290" s="33"/>
      <c r="DE290" s="33"/>
      <c r="DF290" s="33"/>
      <c r="DG290" s="33"/>
    </row>
    <row r="291" spans="1:111" hidden="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Y291" s="33"/>
      <c r="AZ291" s="33"/>
      <c r="BA291" s="33"/>
      <c r="BB291" s="33"/>
      <c r="BC291" s="33"/>
      <c r="BD291" s="33"/>
      <c r="BE291" s="33"/>
      <c r="BF291" s="33"/>
      <c r="BG291" s="33"/>
      <c r="BH291" s="33"/>
      <c r="BI291" s="33"/>
      <c r="BJ291" s="33"/>
      <c r="BK291" s="33"/>
      <c r="BL291" s="33"/>
      <c r="BM291" s="33"/>
      <c r="BN291" s="33"/>
      <c r="BO291" s="33"/>
      <c r="BP291" s="33"/>
      <c r="BQ291" s="33"/>
      <c r="BR291" s="33"/>
      <c r="BS291" s="33"/>
      <c r="BT291" s="33"/>
      <c r="BU291" s="33"/>
      <c r="BV291" s="33"/>
      <c r="BW291" s="33"/>
      <c r="BX291" s="33"/>
      <c r="BY291" s="33"/>
      <c r="BZ291" s="33"/>
      <c r="CA291" s="33"/>
      <c r="CB291" s="33"/>
      <c r="CC291" s="33"/>
      <c r="CD291" s="33"/>
      <c r="CE291" s="33"/>
      <c r="CF291" s="33"/>
      <c r="CG291" s="33"/>
      <c r="CH291" s="33"/>
      <c r="CI291" s="33"/>
      <c r="CJ291" s="33"/>
      <c r="CK291" s="33"/>
      <c r="CL291" s="33"/>
      <c r="CM291" s="33"/>
      <c r="CN291" s="33"/>
      <c r="CO291" s="33"/>
      <c r="CP291" s="33"/>
      <c r="CQ291" s="33"/>
      <c r="CR291" s="33"/>
      <c r="CS291" s="33"/>
      <c r="CT291" s="33"/>
      <c r="CU291" s="33"/>
      <c r="CV291" s="33"/>
      <c r="CW291" s="33"/>
      <c r="CX291" s="33"/>
      <c r="CY291" s="33"/>
      <c r="CZ291" s="33"/>
      <c r="DA291" s="33"/>
      <c r="DB291" s="33"/>
      <c r="DC291" s="33"/>
      <c r="DD291" s="33"/>
      <c r="DE291" s="33"/>
      <c r="DF291" s="33"/>
      <c r="DG291" s="33"/>
    </row>
    <row r="292" spans="1:111" hidden="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c r="AX292" s="33"/>
      <c r="AY292" s="33"/>
      <c r="AZ292" s="33"/>
      <c r="BA292" s="33"/>
      <c r="BB292" s="33"/>
      <c r="BC292" s="33"/>
      <c r="BD292" s="33"/>
      <c r="BE292" s="33"/>
      <c r="BF292" s="33"/>
      <c r="BG292" s="33"/>
      <c r="BH292" s="33"/>
      <c r="BI292" s="33"/>
      <c r="BJ292" s="33"/>
      <c r="BK292" s="33"/>
      <c r="BL292" s="33"/>
      <c r="BM292" s="33"/>
      <c r="BN292" s="33"/>
      <c r="BO292" s="33"/>
      <c r="BP292" s="33"/>
      <c r="BQ292" s="33"/>
      <c r="BR292" s="33"/>
      <c r="BS292" s="33"/>
      <c r="BT292" s="33"/>
      <c r="BU292" s="33"/>
      <c r="BV292" s="33"/>
      <c r="BW292" s="33"/>
      <c r="BX292" s="33"/>
      <c r="BY292" s="33"/>
      <c r="BZ292" s="33"/>
      <c r="CA292" s="33"/>
      <c r="CB292" s="33"/>
      <c r="CC292" s="33"/>
      <c r="CD292" s="33"/>
      <c r="CE292" s="33"/>
      <c r="CF292" s="33"/>
      <c r="CG292" s="33"/>
      <c r="CH292" s="33"/>
      <c r="CI292" s="33"/>
      <c r="CJ292" s="33"/>
      <c r="CK292" s="33"/>
      <c r="CL292" s="33"/>
      <c r="CM292" s="33"/>
      <c r="CN292" s="33"/>
      <c r="CO292" s="33"/>
      <c r="CP292" s="33"/>
      <c r="CQ292" s="33"/>
      <c r="CR292" s="33"/>
      <c r="CS292" s="33"/>
      <c r="CT292" s="33"/>
      <c r="CU292" s="33"/>
      <c r="CV292" s="33"/>
      <c r="CW292" s="33"/>
      <c r="CX292" s="33"/>
      <c r="CY292" s="33"/>
      <c r="CZ292" s="33"/>
      <c r="DA292" s="33"/>
      <c r="DB292" s="33"/>
      <c r="DC292" s="33"/>
      <c r="DD292" s="33"/>
      <c r="DE292" s="33"/>
      <c r="DF292" s="33"/>
      <c r="DG292" s="33"/>
    </row>
    <row r="293" spans="1:111" hidden="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c r="AX293" s="33"/>
      <c r="AY293" s="33"/>
      <c r="AZ293" s="33"/>
      <c r="BA293" s="33"/>
      <c r="BB293" s="33"/>
      <c r="BC293" s="33"/>
      <c r="BD293" s="33"/>
      <c r="BE293" s="33"/>
      <c r="BF293" s="33"/>
      <c r="BG293" s="33"/>
      <c r="BH293" s="33"/>
      <c r="BI293" s="33"/>
      <c r="BJ293" s="33"/>
      <c r="BK293" s="33"/>
      <c r="BL293" s="33"/>
      <c r="BM293" s="33"/>
      <c r="BN293" s="33"/>
      <c r="BO293" s="33"/>
      <c r="BP293" s="33"/>
      <c r="BQ293" s="33"/>
      <c r="BR293" s="33"/>
      <c r="BS293" s="33"/>
      <c r="BT293" s="33"/>
      <c r="BU293" s="33"/>
      <c r="BV293" s="33"/>
      <c r="BW293" s="33"/>
      <c r="BX293" s="33"/>
      <c r="BY293" s="33"/>
      <c r="BZ293" s="33"/>
      <c r="CA293" s="33"/>
      <c r="CB293" s="33"/>
      <c r="CC293" s="33"/>
      <c r="CD293" s="33"/>
      <c r="CE293" s="33"/>
      <c r="CF293" s="33"/>
      <c r="CG293" s="33"/>
      <c r="CH293" s="33"/>
      <c r="CI293" s="33"/>
      <c r="CJ293" s="33"/>
      <c r="CK293" s="33"/>
      <c r="CL293" s="33"/>
      <c r="CM293" s="33"/>
      <c r="CN293" s="33"/>
      <c r="CO293" s="33"/>
      <c r="CP293" s="33"/>
      <c r="CQ293" s="33"/>
      <c r="CR293" s="33"/>
      <c r="CS293" s="33"/>
      <c r="CT293" s="33"/>
      <c r="CU293" s="33"/>
      <c r="CV293" s="33"/>
      <c r="CW293" s="33"/>
      <c r="CX293" s="33"/>
      <c r="CY293" s="33"/>
      <c r="CZ293" s="33"/>
      <c r="DA293" s="33"/>
      <c r="DB293" s="33"/>
      <c r="DC293" s="33"/>
      <c r="DD293" s="33"/>
      <c r="DE293" s="33"/>
      <c r="DF293" s="33"/>
      <c r="DG293" s="33"/>
    </row>
    <row r="294" spans="1:111" hidden="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33"/>
      <c r="BF294" s="33"/>
      <c r="BG294" s="33"/>
      <c r="BH294" s="33"/>
      <c r="BI294" s="33"/>
      <c r="BJ294" s="33"/>
      <c r="BK294" s="33"/>
      <c r="BL294" s="33"/>
      <c r="BM294" s="33"/>
      <c r="BN294" s="33"/>
      <c r="BO294" s="33"/>
      <c r="BP294" s="33"/>
      <c r="BQ294" s="33"/>
      <c r="BR294" s="33"/>
      <c r="BS294" s="33"/>
      <c r="BT294" s="33"/>
      <c r="BU294" s="33"/>
      <c r="BV294" s="33"/>
      <c r="BW294" s="33"/>
      <c r="BX294" s="33"/>
      <c r="BY294" s="33"/>
      <c r="BZ294" s="33"/>
      <c r="CA294" s="33"/>
      <c r="CB294" s="33"/>
      <c r="CC294" s="33"/>
      <c r="CD294" s="33"/>
      <c r="CE294" s="33"/>
      <c r="CF294" s="33"/>
      <c r="CG294" s="33"/>
      <c r="CH294" s="33"/>
      <c r="CI294" s="33"/>
      <c r="CJ294" s="33"/>
      <c r="CK294" s="33"/>
      <c r="CL294" s="33"/>
      <c r="CM294" s="33"/>
      <c r="CN294" s="33"/>
      <c r="CO294" s="33"/>
      <c r="CP294" s="33"/>
      <c r="CQ294" s="33"/>
      <c r="CR294" s="33"/>
      <c r="CS294" s="33"/>
      <c r="CT294" s="33"/>
      <c r="CU294" s="33"/>
      <c r="CV294" s="33"/>
      <c r="CW294" s="33"/>
      <c r="CX294" s="33"/>
      <c r="CY294" s="33"/>
      <c r="CZ294" s="33"/>
      <c r="DA294" s="33"/>
      <c r="DB294" s="33"/>
      <c r="DC294" s="33"/>
      <c r="DD294" s="33"/>
      <c r="DE294" s="33"/>
      <c r="DF294" s="33"/>
      <c r="DG294" s="33"/>
    </row>
    <row r="295" spans="1:111" hidden="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c r="BD295" s="33"/>
      <c r="BE295" s="33"/>
      <c r="BF295" s="33"/>
      <c r="BG295" s="33"/>
      <c r="BH295" s="33"/>
      <c r="BI295" s="33"/>
      <c r="BJ295" s="33"/>
      <c r="BK295" s="33"/>
      <c r="BL295" s="33"/>
      <c r="BM295" s="33"/>
      <c r="BN295" s="33"/>
      <c r="BO295" s="33"/>
      <c r="BP295" s="33"/>
      <c r="BQ295" s="33"/>
      <c r="BR295" s="33"/>
      <c r="BS295" s="33"/>
      <c r="BT295" s="33"/>
      <c r="BU295" s="33"/>
      <c r="BV295" s="33"/>
      <c r="BW295" s="33"/>
      <c r="BX295" s="33"/>
      <c r="BY295" s="33"/>
      <c r="BZ295" s="33"/>
      <c r="CA295" s="33"/>
      <c r="CB295" s="33"/>
      <c r="CC295" s="33"/>
      <c r="CD295" s="33"/>
      <c r="CE295" s="33"/>
      <c r="CF295" s="33"/>
      <c r="CG295" s="33"/>
      <c r="CH295" s="33"/>
      <c r="CI295" s="33"/>
      <c r="CJ295" s="33"/>
      <c r="CK295" s="33"/>
      <c r="CL295" s="33"/>
      <c r="CM295" s="33"/>
      <c r="CN295" s="33"/>
      <c r="CO295" s="33"/>
      <c r="CP295" s="33"/>
      <c r="CQ295" s="33"/>
      <c r="CR295" s="33"/>
      <c r="CS295" s="33"/>
      <c r="CT295" s="33"/>
      <c r="CU295" s="33"/>
      <c r="CV295" s="33"/>
      <c r="CW295" s="33"/>
      <c r="CX295" s="33"/>
      <c r="CY295" s="33"/>
      <c r="CZ295" s="33"/>
      <c r="DA295" s="33"/>
      <c r="DB295" s="33"/>
      <c r="DC295" s="33"/>
      <c r="DD295" s="33"/>
      <c r="DE295" s="33"/>
      <c r="DF295" s="33"/>
      <c r="DG295" s="33"/>
    </row>
    <row r="296" spans="1:111" hidden="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c r="BE296" s="33"/>
      <c r="BF296" s="33"/>
      <c r="BG296" s="33"/>
      <c r="BH296" s="33"/>
      <c r="BI296" s="33"/>
      <c r="BJ296" s="33"/>
      <c r="BK296" s="33"/>
      <c r="BL296" s="33"/>
      <c r="BM296" s="33"/>
      <c r="BN296" s="33"/>
      <c r="BO296" s="33"/>
      <c r="BP296" s="33"/>
      <c r="BQ296" s="33"/>
      <c r="BR296" s="33"/>
      <c r="BS296" s="33"/>
      <c r="BT296" s="33"/>
      <c r="BU296" s="33"/>
      <c r="BV296" s="33"/>
      <c r="BW296" s="33"/>
      <c r="BX296" s="33"/>
      <c r="BY296" s="33"/>
      <c r="BZ296" s="33"/>
      <c r="CA296" s="33"/>
      <c r="CB296" s="33"/>
      <c r="CC296" s="33"/>
      <c r="CD296" s="33"/>
      <c r="CE296" s="33"/>
      <c r="CF296" s="33"/>
      <c r="CG296" s="33"/>
      <c r="CH296" s="33"/>
      <c r="CI296" s="33"/>
      <c r="CJ296" s="33"/>
      <c r="CK296" s="33"/>
      <c r="CL296" s="33"/>
      <c r="CM296" s="33"/>
      <c r="CN296" s="33"/>
      <c r="CO296" s="33"/>
      <c r="CP296" s="33"/>
      <c r="CQ296" s="33"/>
      <c r="CR296" s="33"/>
      <c r="CS296" s="33"/>
      <c r="CT296" s="33"/>
      <c r="CU296" s="33"/>
      <c r="CV296" s="33"/>
      <c r="CW296" s="33"/>
      <c r="CX296" s="33"/>
      <c r="CY296" s="33"/>
      <c r="CZ296" s="33"/>
      <c r="DA296" s="33"/>
      <c r="DB296" s="33"/>
      <c r="DC296" s="33"/>
      <c r="DD296" s="33"/>
      <c r="DE296" s="33"/>
      <c r="DF296" s="33"/>
      <c r="DG296" s="33"/>
    </row>
    <row r="297" spans="1:111" hidden="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c r="BE297" s="33"/>
      <c r="BF297" s="33"/>
      <c r="BG297" s="33"/>
      <c r="BH297" s="33"/>
      <c r="BI297" s="33"/>
      <c r="BJ297" s="33"/>
      <c r="BK297" s="33"/>
      <c r="BL297" s="33"/>
      <c r="BM297" s="33"/>
      <c r="BN297" s="33"/>
      <c r="BO297" s="33"/>
      <c r="BP297" s="33"/>
      <c r="BQ297" s="33"/>
      <c r="BR297" s="33"/>
      <c r="BS297" s="33"/>
      <c r="BT297" s="33"/>
      <c r="BU297" s="33"/>
      <c r="BV297" s="33"/>
      <c r="BW297" s="33"/>
      <c r="BX297" s="33"/>
      <c r="BY297" s="33"/>
      <c r="BZ297" s="33"/>
      <c r="CA297" s="33"/>
      <c r="CB297" s="33"/>
      <c r="CC297" s="33"/>
      <c r="CD297" s="33"/>
      <c r="CE297" s="33"/>
      <c r="CF297" s="33"/>
      <c r="CG297" s="33"/>
      <c r="CH297" s="33"/>
      <c r="CI297" s="33"/>
      <c r="CJ297" s="33"/>
      <c r="CK297" s="33"/>
      <c r="CL297" s="33"/>
      <c r="CM297" s="33"/>
      <c r="CN297" s="33"/>
      <c r="CO297" s="33"/>
      <c r="CP297" s="33"/>
      <c r="CQ297" s="33"/>
      <c r="CR297" s="33"/>
      <c r="CS297" s="33"/>
      <c r="CT297" s="33"/>
      <c r="CU297" s="33"/>
      <c r="CV297" s="33"/>
      <c r="CW297" s="33"/>
      <c r="CX297" s="33"/>
      <c r="CY297" s="33"/>
      <c r="CZ297" s="33"/>
      <c r="DA297" s="33"/>
      <c r="DB297" s="33"/>
      <c r="DC297" s="33"/>
      <c r="DD297" s="33"/>
      <c r="DE297" s="33"/>
      <c r="DF297" s="33"/>
      <c r="DG297" s="33"/>
    </row>
    <row r="298" spans="1:111" hidden="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c r="BD298" s="33"/>
      <c r="BE298" s="33"/>
      <c r="BF298" s="33"/>
      <c r="BG298" s="33"/>
      <c r="BH298" s="33"/>
      <c r="BI298" s="33"/>
      <c r="BJ298" s="33"/>
      <c r="BK298" s="33"/>
      <c r="BL298" s="33"/>
      <c r="BM298" s="33"/>
      <c r="BN298" s="33"/>
      <c r="BO298" s="33"/>
      <c r="BP298" s="33"/>
      <c r="BQ298" s="33"/>
      <c r="BR298" s="33"/>
      <c r="BS298" s="33"/>
      <c r="BT298" s="33"/>
      <c r="BU298" s="33"/>
      <c r="BV298" s="33"/>
      <c r="BW298" s="33"/>
      <c r="BX298" s="33"/>
      <c r="BY298" s="33"/>
      <c r="BZ298" s="33"/>
      <c r="CA298" s="33"/>
      <c r="CB298" s="33"/>
      <c r="CC298" s="33"/>
      <c r="CD298" s="33"/>
      <c r="CE298" s="33"/>
      <c r="CF298" s="33"/>
      <c r="CG298" s="33"/>
      <c r="CH298" s="33"/>
      <c r="CI298" s="33"/>
      <c r="CJ298" s="33"/>
      <c r="CK298" s="33"/>
      <c r="CL298" s="33"/>
      <c r="CM298" s="33"/>
      <c r="CN298" s="33"/>
      <c r="CO298" s="33"/>
      <c r="CP298" s="33"/>
      <c r="CQ298" s="33"/>
      <c r="CR298" s="33"/>
      <c r="CS298" s="33"/>
      <c r="CT298" s="33"/>
      <c r="CU298" s="33"/>
      <c r="CV298" s="33"/>
      <c r="CW298" s="33"/>
      <c r="CX298" s="33"/>
      <c r="CY298" s="33"/>
      <c r="CZ298" s="33"/>
      <c r="DA298" s="33"/>
      <c r="DB298" s="33"/>
      <c r="DC298" s="33"/>
      <c r="DD298" s="33"/>
      <c r="DE298" s="33"/>
      <c r="DF298" s="33"/>
      <c r="DG298" s="33"/>
    </row>
    <row r="299" spans="1:111" hidden="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33"/>
      <c r="BF299" s="33"/>
      <c r="BG299" s="33"/>
      <c r="BH299" s="33"/>
      <c r="BI299" s="33"/>
      <c r="BJ299" s="33"/>
      <c r="BK299" s="33"/>
      <c r="BL299" s="33"/>
      <c r="BM299" s="33"/>
      <c r="BN299" s="33"/>
      <c r="BO299" s="33"/>
      <c r="BP299" s="33"/>
      <c r="BQ299" s="33"/>
      <c r="BR299" s="33"/>
      <c r="BS299" s="33"/>
      <c r="BT299" s="33"/>
      <c r="BU299" s="33"/>
      <c r="BV299" s="33"/>
      <c r="BW299" s="33"/>
      <c r="BX299" s="33"/>
      <c r="BY299" s="33"/>
      <c r="BZ299" s="33"/>
      <c r="CA299" s="33"/>
      <c r="CB299" s="33"/>
      <c r="CC299" s="33"/>
      <c r="CD299" s="33"/>
      <c r="CE299" s="33"/>
      <c r="CF299" s="33"/>
      <c r="CG299" s="33"/>
      <c r="CH299" s="33"/>
      <c r="CI299" s="33"/>
      <c r="CJ299" s="33"/>
      <c r="CK299" s="33"/>
      <c r="CL299" s="33"/>
      <c r="CM299" s="33"/>
      <c r="CN299" s="33"/>
      <c r="CO299" s="33"/>
      <c r="CP299" s="33"/>
      <c r="CQ299" s="33"/>
      <c r="CR299" s="33"/>
      <c r="CS299" s="33"/>
      <c r="CT299" s="33"/>
      <c r="CU299" s="33"/>
      <c r="CV299" s="33"/>
      <c r="CW299" s="33"/>
      <c r="CX299" s="33"/>
      <c r="CY299" s="33"/>
      <c r="CZ299" s="33"/>
      <c r="DA299" s="33"/>
      <c r="DB299" s="33"/>
      <c r="DC299" s="33"/>
      <c r="DD299" s="33"/>
      <c r="DE299" s="33"/>
      <c r="DF299" s="33"/>
      <c r="DG299" s="33"/>
    </row>
    <row r="300" spans="1:111" hidden="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c r="BD300" s="33"/>
      <c r="BE300" s="33"/>
      <c r="BF300" s="33"/>
      <c r="BG300" s="33"/>
      <c r="BH300" s="33"/>
      <c r="BI300" s="33"/>
      <c r="BJ300" s="33"/>
      <c r="BK300" s="33"/>
      <c r="BL300" s="33"/>
      <c r="BM300" s="33"/>
      <c r="BN300" s="33"/>
      <c r="BO300" s="33"/>
      <c r="BP300" s="33"/>
      <c r="BQ300" s="33"/>
      <c r="BR300" s="33"/>
      <c r="BS300" s="33"/>
      <c r="BT300" s="33"/>
      <c r="BU300" s="33"/>
      <c r="BV300" s="33"/>
      <c r="BW300" s="33"/>
      <c r="BX300" s="33"/>
      <c r="BY300" s="33"/>
      <c r="BZ300" s="33"/>
      <c r="CA300" s="33"/>
      <c r="CB300" s="33"/>
      <c r="CC300" s="33"/>
      <c r="CD300" s="33"/>
      <c r="CE300" s="33"/>
      <c r="CF300" s="33"/>
      <c r="CG300" s="33"/>
      <c r="CH300" s="33"/>
      <c r="CI300" s="33"/>
      <c r="CJ300" s="33"/>
      <c r="CK300" s="33"/>
      <c r="CL300" s="33"/>
      <c r="CM300" s="33"/>
      <c r="CN300" s="33"/>
      <c r="CO300" s="33"/>
      <c r="CP300" s="33"/>
      <c r="CQ300" s="33"/>
      <c r="CR300" s="33"/>
      <c r="CS300" s="33"/>
      <c r="CT300" s="33"/>
      <c r="CU300" s="33"/>
      <c r="CV300" s="33"/>
      <c r="CW300" s="33"/>
      <c r="CX300" s="33"/>
      <c r="CY300" s="33"/>
      <c r="CZ300" s="33"/>
      <c r="DA300" s="33"/>
      <c r="DB300" s="33"/>
      <c r="DC300" s="33"/>
      <c r="DD300" s="33"/>
      <c r="DE300" s="33"/>
      <c r="DF300" s="33"/>
      <c r="DG300" s="33"/>
    </row>
    <row r="301" spans="1:111" hidden="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c r="BD301" s="33"/>
      <c r="BE301" s="33"/>
      <c r="BF301" s="33"/>
      <c r="BG301" s="33"/>
      <c r="BH301" s="33"/>
      <c r="BI301" s="33"/>
      <c r="BJ301" s="33"/>
      <c r="BK301" s="33"/>
      <c r="BL301" s="33"/>
      <c r="BM301" s="33"/>
      <c r="BN301" s="33"/>
      <c r="BO301" s="33"/>
      <c r="BP301" s="33"/>
      <c r="BQ301" s="33"/>
      <c r="BR301" s="33"/>
      <c r="BS301" s="33"/>
      <c r="BT301" s="33"/>
      <c r="BU301" s="33"/>
      <c r="BV301" s="33"/>
      <c r="BW301" s="33"/>
      <c r="BX301" s="33"/>
      <c r="BY301" s="33"/>
      <c r="BZ301" s="33"/>
      <c r="CA301" s="33"/>
      <c r="CB301" s="33"/>
      <c r="CC301" s="33"/>
      <c r="CD301" s="33"/>
      <c r="CE301" s="33"/>
      <c r="CF301" s="33"/>
      <c r="CG301" s="33"/>
      <c r="CH301" s="33"/>
      <c r="CI301" s="33"/>
      <c r="CJ301" s="33"/>
      <c r="CK301" s="33"/>
      <c r="CL301" s="33"/>
      <c r="CM301" s="33"/>
      <c r="CN301" s="33"/>
      <c r="CO301" s="33"/>
      <c r="CP301" s="33"/>
      <c r="CQ301" s="33"/>
      <c r="CR301" s="33"/>
      <c r="CS301" s="33"/>
      <c r="CT301" s="33"/>
      <c r="CU301" s="33"/>
      <c r="CV301" s="33"/>
      <c r="CW301" s="33"/>
      <c r="CX301" s="33"/>
      <c r="CY301" s="33"/>
      <c r="CZ301" s="33"/>
      <c r="DA301" s="33"/>
      <c r="DB301" s="33"/>
      <c r="DC301" s="33"/>
      <c r="DD301" s="33"/>
      <c r="DE301" s="33"/>
      <c r="DF301" s="33"/>
      <c r="DG301" s="33"/>
    </row>
    <row r="302" spans="1:111" hidden="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33"/>
      <c r="BF302" s="33"/>
      <c r="BG302" s="33"/>
      <c r="BH302" s="33"/>
      <c r="BI302" s="33"/>
      <c r="BJ302" s="33"/>
      <c r="BK302" s="33"/>
      <c r="BL302" s="33"/>
      <c r="BM302" s="33"/>
      <c r="BN302" s="33"/>
      <c r="BO302" s="33"/>
      <c r="BP302" s="33"/>
      <c r="BQ302" s="33"/>
      <c r="BR302" s="33"/>
      <c r="BS302" s="33"/>
      <c r="BT302" s="33"/>
      <c r="BU302" s="33"/>
      <c r="BV302" s="33"/>
      <c r="BW302" s="33"/>
      <c r="BX302" s="33"/>
      <c r="BY302" s="33"/>
      <c r="BZ302" s="33"/>
      <c r="CA302" s="33"/>
      <c r="CB302" s="33"/>
      <c r="CC302" s="33"/>
      <c r="CD302" s="33"/>
      <c r="CE302" s="33"/>
      <c r="CF302" s="33"/>
      <c r="CG302" s="33"/>
      <c r="CH302" s="33"/>
      <c r="CI302" s="33"/>
      <c r="CJ302" s="33"/>
      <c r="CK302" s="33"/>
      <c r="CL302" s="33"/>
      <c r="CM302" s="33"/>
      <c r="CN302" s="33"/>
      <c r="CO302" s="33"/>
      <c r="CP302" s="33"/>
      <c r="CQ302" s="33"/>
      <c r="CR302" s="33"/>
      <c r="CS302" s="33"/>
      <c r="CT302" s="33"/>
      <c r="CU302" s="33"/>
      <c r="CV302" s="33"/>
      <c r="CW302" s="33"/>
      <c r="CX302" s="33"/>
      <c r="CY302" s="33"/>
      <c r="CZ302" s="33"/>
      <c r="DA302" s="33"/>
      <c r="DB302" s="33"/>
      <c r="DC302" s="33"/>
      <c r="DD302" s="33"/>
      <c r="DE302" s="33"/>
      <c r="DF302" s="33"/>
      <c r="DG302" s="33"/>
    </row>
    <row r="303" spans="1:111" hidden="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33"/>
      <c r="BF303" s="33"/>
      <c r="BG303" s="33"/>
      <c r="BH303" s="33"/>
      <c r="BI303" s="33"/>
      <c r="BJ303" s="33"/>
      <c r="BK303" s="33"/>
      <c r="BL303" s="33"/>
      <c r="BM303" s="33"/>
      <c r="BN303" s="33"/>
      <c r="BO303" s="33"/>
      <c r="BP303" s="33"/>
      <c r="BQ303" s="33"/>
      <c r="BR303" s="33"/>
      <c r="BS303" s="33"/>
      <c r="BT303" s="33"/>
      <c r="BU303" s="33"/>
      <c r="BV303" s="33"/>
      <c r="BW303" s="33"/>
      <c r="BX303" s="33"/>
      <c r="BY303" s="33"/>
      <c r="BZ303" s="33"/>
      <c r="CA303" s="33"/>
      <c r="CB303" s="33"/>
      <c r="CC303" s="33"/>
      <c r="CD303" s="33"/>
      <c r="CE303" s="33"/>
      <c r="CF303" s="33"/>
      <c r="CG303" s="33"/>
      <c r="CH303" s="33"/>
      <c r="CI303" s="33"/>
      <c r="CJ303" s="33"/>
      <c r="CK303" s="33"/>
      <c r="CL303" s="33"/>
      <c r="CM303" s="33"/>
      <c r="CN303" s="33"/>
      <c r="CO303" s="33"/>
      <c r="CP303" s="33"/>
      <c r="CQ303" s="33"/>
      <c r="CR303" s="33"/>
      <c r="CS303" s="33"/>
      <c r="CT303" s="33"/>
      <c r="CU303" s="33"/>
      <c r="CV303" s="33"/>
      <c r="CW303" s="33"/>
      <c r="CX303" s="33"/>
      <c r="CY303" s="33"/>
      <c r="CZ303" s="33"/>
      <c r="DA303" s="33"/>
      <c r="DB303" s="33"/>
      <c r="DC303" s="33"/>
      <c r="DD303" s="33"/>
      <c r="DE303" s="33"/>
      <c r="DF303" s="33"/>
      <c r="DG303" s="33"/>
    </row>
    <row r="304" spans="1:111" hidden="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33"/>
      <c r="BF304" s="33"/>
      <c r="BG304" s="33"/>
      <c r="BH304" s="33"/>
      <c r="BI304" s="33"/>
      <c r="BJ304" s="33"/>
      <c r="BK304" s="33"/>
      <c r="BL304" s="33"/>
      <c r="BM304" s="33"/>
      <c r="BN304" s="33"/>
      <c r="BO304" s="33"/>
      <c r="BP304" s="33"/>
      <c r="BQ304" s="33"/>
      <c r="BR304" s="33"/>
      <c r="BS304" s="33"/>
      <c r="BT304" s="33"/>
      <c r="BU304" s="33"/>
      <c r="BV304" s="33"/>
      <c r="BW304" s="33"/>
      <c r="BX304" s="33"/>
      <c r="BY304" s="33"/>
      <c r="BZ304" s="33"/>
      <c r="CA304" s="33"/>
      <c r="CB304" s="33"/>
      <c r="CC304" s="33"/>
      <c r="CD304" s="33"/>
      <c r="CE304" s="33"/>
      <c r="CF304" s="33"/>
      <c r="CG304" s="33"/>
      <c r="CH304" s="33"/>
      <c r="CI304" s="33"/>
      <c r="CJ304" s="33"/>
      <c r="CK304" s="33"/>
      <c r="CL304" s="33"/>
      <c r="CM304" s="33"/>
      <c r="CN304" s="33"/>
      <c r="CO304" s="33"/>
      <c r="CP304" s="33"/>
      <c r="CQ304" s="33"/>
      <c r="CR304" s="33"/>
      <c r="CS304" s="33"/>
      <c r="CT304" s="33"/>
      <c r="CU304" s="33"/>
      <c r="CV304" s="33"/>
      <c r="CW304" s="33"/>
      <c r="CX304" s="33"/>
      <c r="CY304" s="33"/>
      <c r="CZ304" s="33"/>
      <c r="DA304" s="33"/>
      <c r="DB304" s="33"/>
      <c r="DC304" s="33"/>
      <c r="DD304" s="33"/>
      <c r="DE304" s="33"/>
      <c r="DF304" s="33"/>
      <c r="DG304" s="33"/>
    </row>
    <row r="305" spans="1:111" hidden="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c r="AX305" s="33"/>
      <c r="AY305" s="33"/>
      <c r="AZ305" s="33"/>
      <c r="BA305" s="33"/>
      <c r="BB305" s="33"/>
      <c r="BC305" s="33"/>
      <c r="BD305" s="33"/>
      <c r="BE305" s="33"/>
      <c r="BF305" s="33"/>
      <c r="BG305" s="33"/>
      <c r="BH305" s="33"/>
      <c r="BI305" s="33"/>
      <c r="BJ305" s="33"/>
      <c r="BK305" s="33"/>
      <c r="BL305" s="33"/>
      <c r="BM305" s="33"/>
      <c r="BN305" s="33"/>
      <c r="BO305" s="33"/>
      <c r="BP305" s="33"/>
      <c r="BQ305" s="33"/>
      <c r="BR305" s="33"/>
      <c r="BS305" s="33"/>
      <c r="BT305" s="33"/>
      <c r="BU305" s="33"/>
      <c r="BV305" s="33"/>
      <c r="BW305" s="33"/>
      <c r="BX305" s="33"/>
      <c r="BY305" s="33"/>
      <c r="BZ305" s="33"/>
      <c r="CA305" s="33"/>
      <c r="CB305" s="33"/>
      <c r="CC305" s="33"/>
      <c r="CD305" s="33"/>
      <c r="CE305" s="33"/>
      <c r="CF305" s="33"/>
      <c r="CG305" s="33"/>
      <c r="CH305" s="33"/>
      <c r="CI305" s="33"/>
      <c r="CJ305" s="33"/>
      <c r="CK305" s="33"/>
      <c r="CL305" s="33"/>
      <c r="CM305" s="33"/>
      <c r="CN305" s="33"/>
      <c r="CO305" s="33"/>
      <c r="CP305" s="33"/>
      <c r="CQ305" s="33"/>
      <c r="CR305" s="33"/>
      <c r="CS305" s="33"/>
      <c r="CT305" s="33"/>
      <c r="CU305" s="33"/>
      <c r="CV305" s="33"/>
      <c r="CW305" s="33"/>
      <c r="CX305" s="33"/>
      <c r="CY305" s="33"/>
      <c r="CZ305" s="33"/>
      <c r="DA305" s="33"/>
      <c r="DB305" s="33"/>
      <c r="DC305" s="33"/>
      <c r="DD305" s="33"/>
      <c r="DE305" s="33"/>
      <c r="DF305" s="33"/>
      <c r="DG305" s="33"/>
    </row>
    <row r="306" spans="1:111" hidden="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c r="AX306" s="33"/>
      <c r="AY306" s="33"/>
      <c r="AZ306" s="33"/>
      <c r="BA306" s="33"/>
      <c r="BB306" s="33"/>
      <c r="BC306" s="33"/>
      <c r="BD306" s="33"/>
      <c r="BE306" s="33"/>
      <c r="BF306" s="33"/>
      <c r="BG306" s="33"/>
      <c r="BH306" s="33"/>
      <c r="BI306" s="33"/>
      <c r="BJ306" s="33"/>
      <c r="BK306" s="33"/>
      <c r="BL306" s="33"/>
      <c r="BM306" s="33"/>
      <c r="BN306" s="33"/>
      <c r="BO306" s="33"/>
      <c r="BP306" s="33"/>
      <c r="BQ306" s="33"/>
      <c r="BR306" s="33"/>
      <c r="BS306" s="33"/>
      <c r="BT306" s="33"/>
      <c r="BU306" s="33"/>
      <c r="BV306" s="33"/>
      <c r="BW306" s="33"/>
      <c r="BX306" s="33"/>
      <c r="BY306" s="33"/>
      <c r="BZ306" s="33"/>
      <c r="CA306" s="33"/>
      <c r="CB306" s="33"/>
      <c r="CC306" s="33"/>
      <c r="CD306" s="33"/>
      <c r="CE306" s="33"/>
      <c r="CF306" s="33"/>
      <c r="CG306" s="33"/>
      <c r="CH306" s="33"/>
      <c r="CI306" s="33"/>
      <c r="CJ306" s="33"/>
      <c r="CK306" s="33"/>
      <c r="CL306" s="33"/>
      <c r="CM306" s="33"/>
      <c r="CN306" s="33"/>
      <c r="CO306" s="33"/>
      <c r="CP306" s="33"/>
      <c r="CQ306" s="33"/>
      <c r="CR306" s="33"/>
      <c r="CS306" s="33"/>
      <c r="CT306" s="33"/>
      <c r="CU306" s="33"/>
      <c r="CV306" s="33"/>
      <c r="CW306" s="33"/>
      <c r="CX306" s="33"/>
      <c r="CY306" s="33"/>
      <c r="CZ306" s="33"/>
      <c r="DA306" s="33"/>
      <c r="DB306" s="33"/>
      <c r="DC306" s="33"/>
      <c r="DD306" s="33"/>
      <c r="DE306" s="33"/>
      <c r="DF306" s="33"/>
      <c r="DG306" s="33"/>
    </row>
    <row r="307" spans="1:111" hidden="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c r="AX307" s="33"/>
      <c r="AY307" s="33"/>
      <c r="AZ307" s="33"/>
      <c r="BA307" s="33"/>
      <c r="BB307" s="33"/>
      <c r="BC307" s="33"/>
      <c r="BD307" s="33"/>
      <c r="BE307" s="33"/>
      <c r="BF307" s="33"/>
      <c r="BG307" s="33"/>
      <c r="BH307" s="33"/>
      <c r="BI307" s="33"/>
      <c r="BJ307" s="33"/>
      <c r="BK307" s="33"/>
      <c r="BL307" s="33"/>
      <c r="BM307" s="33"/>
      <c r="BN307" s="33"/>
      <c r="BO307" s="33"/>
      <c r="BP307" s="33"/>
      <c r="BQ307" s="33"/>
      <c r="BR307" s="33"/>
      <c r="BS307" s="33"/>
      <c r="BT307" s="33"/>
      <c r="BU307" s="33"/>
      <c r="BV307" s="33"/>
      <c r="BW307" s="33"/>
      <c r="BX307" s="33"/>
      <c r="BY307" s="33"/>
      <c r="BZ307" s="33"/>
      <c r="CA307" s="33"/>
      <c r="CB307" s="33"/>
      <c r="CC307" s="33"/>
      <c r="CD307" s="33"/>
      <c r="CE307" s="33"/>
      <c r="CF307" s="33"/>
      <c r="CG307" s="33"/>
      <c r="CH307" s="33"/>
      <c r="CI307" s="33"/>
      <c r="CJ307" s="33"/>
      <c r="CK307" s="33"/>
      <c r="CL307" s="33"/>
      <c r="CM307" s="33"/>
      <c r="CN307" s="33"/>
      <c r="CO307" s="33"/>
      <c r="CP307" s="33"/>
      <c r="CQ307" s="33"/>
      <c r="CR307" s="33"/>
      <c r="CS307" s="33"/>
      <c r="CT307" s="33"/>
      <c r="CU307" s="33"/>
      <c r="CV307" s="33"/>
      <c r="CW307" s="33"/>
      <c r="CX307" s="33"/>
      <c r="CY307" s="33"/>
      <c r="CZ307" s="33"/>
      <c r="DA307" s="33"/>
      <c r="DB307" s="33"/>
      <c r="DC307" s="33"/>
      <c r="DD307" s="33"/>
      <c r="DE307" s="33"/>
      <c r="DF307" s="33"/>
      <c r="DG307" s="33"/>
    </row>
    <row r="308" spans="1:111" hidden="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c r="BD308" s="33"/>
      <c r="BE308" s="33"/>
      <c r="BF308" s="33"/>
      <c r="BG308" s="33"/>
      <c r="BH308" s="33"/>
      <c r="BI308" s="33"/>
      <c r="BJ308" s="33"/>
      <c r="BK308" s="33"/>
      <c r="BL308" s="33"/>
      <c r="BM308" s="33"/>
      <c r="BN308" s="33"/>
      <c r="BO308" s="33"/>
      <c r="BP308" s="33"/>
      <c r="BQ308" s="33"/>
      <c r="BR308" s="33"/>
      <c r="BS308" s="33"/>
      <c r="BT308" s="33"/>
      <c r="BU308" s="33"/>
      <c r="BV308" s="33"/>
      <c r="BW308" s="33"/>
      <c r="BX308" s="33"/>
      <c r="BY308" s="33"/>
      <c r="BZ308" s="33"/>
      <c r="CA308" s="33"/>
      <c r="CB308" s="33"/>
      <c r="CC308" s="33"/>
      <c r="CD308" s="33"/>
      <c r="CE308" s="33"/>
      <c r="CF308" s="33"/>
      <c r="CG308" s="33"/>
      <c r="CH308" s="33"/>
      <c r="CI308" s="33"/>
      <c r="CJ308" s="33"/>
      <c r="CK308" s="33"/>
      <c r="CL308" s="33"/>
      <c r="CM308" s="33"/>
      <c r="CN308" s="33"/>
      <c r="CO308" s="33"/>
      <c r="CP308" s="33"/>
      <c r="CQ308" s="33"/>
      <c r="CR308" s="33"/>
      <c r="CS308" s="33"/>
      <c r="CT308" s="33"/>
      <c r="CU308" s="33"/>
      <c r="CV308" s="33"/>
      <c r="CW308" s="33"/>
      <c r="CX308" s="33"/>
      <c r="CY308" s="33"/>
      <c r="CZ308" s="33"/>
      <c r="DA308" s="33"/>
      <c r="DB308" s="33"/>
      <c r="DC308" s="33"/>
      <c r="DD308" s="33"/>
      <c r="DE308" s="33"/>
      <c r="DF308" s="33"/>
      <c r="DG308" s="33"/>
    </row>
    <row r="309" spans="1:111" hidden="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c r="BD309" s="33"/>
      <c r="BE309" s="33"/>
      <c r="BF309" s="33"/>
      <c r="BG309" s="33"/>
      <c r="BH309" s="33"/>
      <c r="BI309" s="33"/>
      <c r="BJ309" s="33"/>
      <c r="BK309" s="33"/>
      <c r="BL309" s="33"/>
      <c r="BM309" s="33"/>
      <c r="BN309" s="33"/>
      <c r="BO309" s="33"/>
      <c r="BP309" s="33"/>
      <c r="BQ309" s="33"/>
      <c r="BR309" s="33"/>
      <c r="BS309" s="33"/>
      <c r="BT309" s="33"/>
      <c r="BU309" s="33"/>
      <c r="BV309" s="33"/>
      <c r="BW309" s="33"/>
      <c r="BX309" s="33"/>
      <c r="BY309" s="33"/>
      <c r="BZ309" s="33"/>
      <c r="CA309" s="33"/>
      <c r="CB309" s="33"/>
      <c r="CC309" s="33"/>
      <c r="CD309" s="33"/>
      <c r="CE309" s="33"/>
      <c r="CF309" s="33"/>
      <c r="CG309" s="33"/>
      <c r="CH309" s="33"/>
      <c r="CI309" s="33"/>
      <c r="CJ309" s="33"/>
      <c r="CK309" s="33"/>
      <c r="CL309" s="33"/>
      <c r="CM309" s="33"/>
      <c r="CN309" s="33"/>
      <c r="CO309" s="33"/>
      <c r="CP309" s="33"/>
      <c r="CQ309" s="33"/>
      <c r="CR309" s="33"/>
      <c r="CS309" s="33"/>
      <c r="CT309" s="33"/>
      <c r="CU309" s="33"/>
      <c r="CV309" s="33"/>
      <c r="CW309" s="33"/>
      <c r="CX309" s="33"/>
      <c r="CY309" s="33"/>
      <c r="CZ309" s="33"/>
      <c r="DA309" s="33"/>
      <c r="DB309" s="33"/>
      <c r="DC309" s="33"/>
      <c r="DD309" s="33"/>
      <c r="DE309" s="33"/>
      <c r="DF309" s="33"/>
      <c r="DG309" s="33"/>
    </row>
    <row r="310" spans="1:111" hidden="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c r="AX310" s="33"/>
      <c r="AY310" s="33"/>
      <c r="AZ310" s="33"/>
      <c r="BA310" s="33"/>
      <c r="BB310" s="33"/>
      <c r="BC310" s="33"/>
      <c r="BD310" s="33"/>
      <c r="BE310" s="33"/>
      <c r="BF310" s="33"/>
      <c r="BG310" s="33"/>
      <c r="BH310" s="33"/>
      <c r="BI310" s="33"/>
      <c r="BJ310" s="33"/>
      <c r="BK310" s="33"/>
      <c r="BL310" s="33"/>
      <c r="BM310" s="33"/>
      <c r="BN310" s="33"/>
      <c r="BO310" s="33"/>
      <c r="BP310" s="33"/>
      <c r="BQ310" s="33"/>
      <c r="BR310" s="33"/>
      <c r="BS310" s="33"/>
      <c r="BT310" s="33"/>
      <c r="BU310" s="33"/>
      <c r="BV310" s="33"/>
      <c r="BW310" s="33"/>
      <c r="BX310" s="33"/>
      <c r="BY310" s="33"/>
      <c r="BZ310" s="33"/>
      <c r="CA310" s="33"/>
      <c r="CB310" s="33"/>
      <c r="CC310" s="33"/>
      <c r="CD310" s="33"/>
      <c r="CE310" s="33"/>
      <c r="CF310" s="33"/>
      <c r="CG310" s="33"/>
      <c r="CH310" s="33"/>
      <c r="CI310" s="33"/>
      <c r="CJ310" s="33"/>
      <c r="CK310" s="33"/>
      <c r="CL310" s="33"/>
      <c r="CM310" s="33"/>
      <c r="CN310" s="33"/>
      <c r="CO310" s="33"/>
      <c r="CP310" s="33"/>
      <c r="CQ310" s="33"/>
      <c r="CR310" s="33"/>
      <c r="CS310" s="33"/>
      <c r="CT310" s="33"/>
      <c r="CU310" s="33"/>
      <c r="CV310" s="33"/>
      <c r="CW310" s="33"/>
      <c r="CX310" s="33"/>
      <c r="CY310" s="33"/>
      <c r="CZ310" s="33"/>
      <c r="DA310" s="33"/>
      <c r="DB310" s="33"/>
      <c r="DC310" s="33"/>
      <c r="DD310" s="33"/>
      <c r="DE310" s="33"/>
      <c r="DF310" s="33"/>
      <c r="DG310" s="33"/>
    </row>
    <row r="311" spans="1:111" hidden="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33"/>
      <c r="BF311" s="33"/>
      <c r="BG311" s="33"/>
      <c r="BH311" s="33"/>
      <c r="BI311" s="33"/>
      <c r="BJ311" s="33"/>
      <c r="BK311" s="33"/>
      <c r="BL311" s="33"/>
      <c r="BM311" s="33"/>
      <c r="BN311" s="33"/>
      <c r="BO311" s="33"/>
      <c r="BP311" s="33"/>
      <c r="BQ311" s="33"/>
      <c r="BR311" s="33"/>
      <c r="BS311" s="33"/>
      <c r="BT311" s="33"/>
      <c r="BU311" s="33"/>
      <c r="BV311" s="33"/>
      <c r="BW311" s="33"/>
      <c r="BX311" s="33"/>
      <c r="BY311" s="33"/>
      <c r="BZ311" s="33"/>
      <c r="CA311" s="33"/>
      <c r="CB311" s="33"/>
      <c r="CC311" s="33"/>
      <c r="CD311" s="33"/>
      <c r="CE311" s="33"/>
      <c r="CF311" s="33"/>
      <c r="CG311" s="33"/>
      <c r="CH311" s="33"/>
      <c r="CI311" s="33"/>
      <c r="CJ311" s="33"/>
      <c r="CK311" s="33"/>
      <c r="CL311" s="33"/>
      <c r="CM311" s="33"/>
      <c r="CN311" s="33"/>
      <c r="CO311" s="33"/>
      <c r="CP311" s="33"/>
      <c r="CQ311" s="33"/>
      <c r="CR311" s="33"/>
      <c r="CS311" s="33"/>
      <c r="CT311" s="33"/>
      <c r="CU311" s="33"/>
      <c r="CV311" s="33"/>
      <c r="CW311" s="33"/>
      <c r="CX311" s="33"/>
      <c r="CY311" s="33"/>
      <c r="CZ311" s="33"/>
      <c r="DA311" s="33"/>
      <c r="DB311" s="33"/>
      <c r="DC311" s="33"/>
      <c r="DD311" s="33"/>
      <c r="DE311" s="33"/>
      <c r="DF311" s="33"/>
      <c r="DG311" s="33"/>
    </row>
    <row r="312" spans="1:111" hidden="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c r="AX312" s="33"/>
      <c r="AY312" s="33"/>
      <c r="AZ312" s="33"/>
      <c r="BA312" s="33"/>
      <c r="BB312" s="33"/>
      <c r="BC312" s="33"/>
      <c r="BD312" s="33"/>
      <c r="BE312" s="33"/>
      <c r="BF312" s="33"/>
      <c r="BG312" s="33"/>
      <c r="BH312" s="33"/>
      <c r="BI312" s="33"/>
      <c r="BJ312" s="33"/>
      <c r="BK312" s="33"/>
      <c r="BL312" s="33"/>
      <c r="BM312" s="33"/>
      <c r="BN312" s="33"/>
      <c r="BO312" s="33"/>
      <c r="BP312" s="33"/>
      <c r="BQ312" s="33"/>
      <c r="BR312" s="33"/>
      <c r="BS312" s="33"/>
      <c r="BT312" s="33"/>
      <c r="BU312" s="33"/>
      <c r="BV312" s="33"/>
      <c r="BW312" s="33"/>
      <c r="BX312" s="33"/>
      <c r="BY312" s="33"/>
      <c r="BZ312" s="33"/>
      <c r="CA312" s="33"/>
      <c r="CB312" s="33"/>
      <c r="CC312" s="33"/>
      <c r="CD312" s="33"/>
      <c r="CE312" s="33"/>
      <c r="CF312" s="33"/>
      <c r="CG312" s="33"/>
      <c r="CH312" s="33"/>
      <c r="CI312" s="33"/>
      <c r="CJ312" s="33"/>
      <c r="CK312" s="33"/>
      <c r="CL312" s="33"/>
      <c r="CM312" s="33"/>
      <c r="CN312" s="33"/>
      <c r="CO312" s="33"/>
      <c r="CP312" s="33"/>
      <c r="CQ312" s="33"/>
      <c r="CR312" s="33"/>
      <c r="CS312" s="33"/>
      <c r="CT312" s="33"/>
      <c r="CU312" s="33"/>
      <c r="CV312" s="33"/>
      <c r="CW312" s="33"/>
      <c r="CX312" s="33"/>
      <c r="CY312" s="33"/>
      <c r="CZ312" s="33"/>
      <c r="DA312" s="33"/>
      <c r="DB312" s="33"/>
      <c r="DC312" s="33"/>
      <c r="DD312" s="33"/>
      <c r="DE312" s="33"/>
      <c r="DF312" s="33"/>
      <c r="DG312" s="33"/>
    </row>
    <row r="313" spans="1:111" hidden="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c r="AX313" s="33"/>
      <c r="AY313" s="33"/>
      <c r="AZ313" s="33"/>
      <c r="BA313" s="33"/>
      <c r="BB313" s="33"/>
      <c r="BC313" s="33"/>
      <c r="BD313" s="33"/>
      <c r="BE313" s="33"/>
      <c r="BF313" s="33"/>
      <c r="BG313" s="33"/>
      <c r="BH313" s="33"/>
      <c r="BI313" s="33"/>
      <c r="BJ313" s="33"/>
      <c r="BK313" s="33"/>
      <c r="BL313" s="33"/>
      <c r="BM313" s="33"/>
      <c r="BN313" s="33"/>
      <c r="BO313" s="33"/>
      <c r="BP313" s="33"/>
      <c r="BQ313" s="33"/>
      <c r="BR313" s="33"/>
      <c r="BS313" s="33"/>
      <c r="BT313" s="33"/>
      <c r="BU313" s="33"/>
      <c r="BV313" s="33"/>
      <c r="BW313" s="33"/>
      <c r="BX313" s="33"/>
      <c r="BY313" s="33"/>
      <c r="BZ313" s="33"/>
      <c r="CA313" s="33"/>
      <c r="CB313" s="33"/>
      <c r="CC313" s="33"/>
      <c r="CD313" s="33"/>
      <c r="CE313" s="33"/>
      <c r="CF313" s="33"/>
      <c r="CG313" s="33"/>
      <c r="CH313" s="33"/>
      <c r="CI313" s="33"/>
      <c r="CJ313" s="33"/>
      <c r="CK313" s="33"/>
      <c r="CL313" s="33"/>
      <c r="CM313" s="33"/>
      <c r="CN313" s="33"/>
      <c r="CO313" s="33"/>
      <c r="CP313" s="33"/>
      <c r="CQ313" s="33"/>
      <c r="CR313" s="33"/>
      <c r="CS313" s="33"/>
      <c r="CT313" s="33"/>
      <c r="CU313" s="33"/>
      <c r="CV313" s="33"/>
      <c r="CW313" s="33"/>
      <c r="CX313" s="33"/>
      <c r="CY313" s="33"/>
      <c r="CZ313" s="33"/>
      <c r="DA313" s="33"/>
      <c r="DB313" s="33"/>
      <c r="DC313" s="33"/>
      <c r="DD313" s="33"/>
      <c r="DE313" s="33"/>
      <c r="DF313" s="33"/>
      <c r="DG313" s="33"/>
    </row>
    <row r="314" spans="1:111" hidden="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c r="AX314" s="33"/>
      <c r="AY314" s="33"/>
      <c r="AZ314" s="33"/>
      <c r="BA314" s="33"/>
      <c r="BB314" s="33"/>
      <c r="BC314" s="33"/>
      <c r="BD314" s="33"/>
      <c r="BE314" s="33"/>
      <c r="BF314" s="33"/>
      <c r="BG314" s="33"/>
      <c r="BH314" s="33"/>
      <c r="BI314" s="33"/>
      <c r="BJ314" s="33"/>
      <c r="BK314" s="33"/>
      <c r="BL314" s="33"/>
      <c r="BM314" s="33"/>
      <c r="BN314" s="33"/>
      <c r="BO314" s="33"/>
      <c r="BP314" s="33"/>
      <c r="BQ314" s="33"/>
      <c r="BR314" s="33"/>
      <c r="BS314" s="33"/>
      <c r="BT314" s="33"/>
      <c r="BU314" s="33"/>
      <c r="BV314" s="33"/>
      <c r="BW314" s="33"/>
      <c r="BX314" s="33"/>
      <c r="BY314" s="33"/>
      <c r="BZ314" s="33"/>
      <c r="CA314" s="33"/>
      <c r="CB314" s="33"/>
      <c r="CC314" s="33"/>
      <c r="CD314" s="33"/>
      <c r="CE314" s="33"/>
      <c r="CF314" s="33"/>
      <c r="CG314" s="33"/>
      <c r="CH314" s="33"/>
      <c r="CI314" s="33"/>
      <c r="CJ314" s="33"/>
      <c r="CK314" s="33"/>
      <c r="CL314" s="33"/>
      <c r="CM314" s="33"/>
      <c r="CN314" s="33"/>
      <c r="CO314" s="33"/>
      <c r="CP314" s="33"/>
      <c r="CQ314" s="33"/>
      <c r="CR314" s="33"/>
      <c r="CS314" s="33"/>
      <c r="CT314" s="33"/>
      <c r="CU314" s="33"/>
      <c r="CV314" s="33"/>
      <c r="CW314" s="33"/>
      <c r="CX314" s="33"/>
      <c r="CY314" s="33"/>
      <c r="CZ314" s="33"/>
      <c r="DA314" s="33"/>
      <c r="DB314" s="33"/>
      <c r="DC314" s="33"/>
      <c r="DD314" s="33"/>
      <c r="DE314" s="33"/>
      <c r="DF314" s="33"/>
      <c r="DG314" s="33"/>
    </row>
    <row r="315" spans="1:111" hidden="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33"/>
      <c r="AV315" s="33"/>
      <c r="AW315" s="33"/>
      <c r="AX315" s="33"/>
      <c r="AY315" s="33"/>
      <c r="AZ315" s="33"/>
      <c r="BA315" s="33"/>
      <c r="BB315" s="33"/>
      <c r="BC315" s="33"/>
      <c r="BD315" s="33"/>
      <c r="BE315" s="33"/>
      <c r="BF315" s="33"/>
      <c r="BG315" s="33"/>
      <c r="BH315" s="33"/>
      <c r="BI315" s="33"/>
      <c r="BJ315" s="33"/>
      <c r="BK315" s="33"/>
      <c r="BL315" s="33"/>
      <c r="BM315" s="33"/>
      <c r="BN315" s="33"/>
      <c r="BO315" s="33"/>
      <c r="BP315" s="33"/>
      <c r="BQ315" s="33"/>
      <c r="BR315" s="33"/>
      <c r="BS315" s="33"/>
      <c r="BT315" s="33"/>
      <c r="BU315" s="33"/>
      <c r="BV315" s="33"/>
      <c r="BW315" s="33"/>
      <c r="BX315" s="33"/>
      <c r="BY315" s="33"/>
      <c r="BZ315" s="33"/>
      <c r="CA315" s="33"/>
      <c r="CB315" s="33"/>
      <c r="CC315" s="33"/>
      <c r="CD315" s="33"/>
      <c r="CE315" s="33"/>
      <c r="CF315" s="33"/>
      <c r="CG315" s="33"/>
      <c r="CH315" s="33"/>
      <c r="CI315" s="33"/>
      <c r="CJ315" s="33"/>
      <c r="CK315" s="33"/>
      <c r="CL315" s="33"/>
      <c r="CM315" s="33"/>
      <c r="CN315" s="33"/>
      <c r="CO315" s="33"/>
      <c r="CP315" s="33"/>
      <c r="CQ315" s="33"/>
      <c r="CR315" s="33"/>
      <c r="CS315" s="33"/>
      <c r="CT315" s="33"/>
      <c r="CU315" s="33"/>
      <c r="CV315" s="33"/>
      <c r="CW315" s="33"/>
      <c r="CX315" s="33"/>
      <c r="CY315" s="33"/>
      <c r="CZ315" s="33"/>
      <c r="DA315" s="33"/>
      <c r="DB315" s="33"/>
      <c r="DC315" s="33"/>
      <c r="DD315" s="33"/>
      <c r="DE315" s="33"/>
      <c r="DF315" s="33"/>
      <c r="DG315" s="33"/>
    </row>
    <row r="316" spans="1:111" hidden="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3"/>
      <c r="AP316" s="33"/>
      <c r="AQ316" s="33"/>
      <c r="AR316" s="33"/>
      <c r="AS316" s="33"/>
      <c r="AT316" s="33"/>
      <c r="AU316" s="33"/>
      <c r="AV316" s="33"/>
      <c r="AW316" s="33"/>
      <c r="AX316" s="33"/>
      <c r="AY316" s="33"/>
      <c r="AZ316" s="33"/>
      <c r="BA316" s="33"/>
      <c r="BB316" s="33"/>
      <c r="BC316" s="33"/>
      <c r="BD316" s="33"/>
      <c r="BE316" s="33"/>
      <c r="BF316" s="33"/>
      <c r="BG316" s="33"/>
      <c r="BH316" s="33"/>
      <c r="BI316" s="33"/>
      <c r="BJ316" s="33"/>
      <c r="BK316" s="33"/>
      <c r="BL316" s="33"/>
      <c r="BM316" s="33"/>
      <c r="BN316" s="33"/>
      <c r="BO316" s="33"/>
      <c r="BP316" s="33"/>
      <c r="BQ316" s="33"/>
      <c r="BR316" s="33"/>
      <c r="BS316" s="33"/>
      <c r="BT316" s="33"/>
      <c r="BU316" s="33"/>
      <c r="BV316" s="33"/>
      <c r="BW316" s="33"/>
      <c r="BX316" s="33"/>
      <c r="BY316" s="33"/>
      <c r="BZ316" s="33"/>
      <c r="CA316" s="33"/>
      <c r="CB316" s="33"/>
      <c r="CC316" s="33"/>
      <c r="CD316" s="33"/>
      <c r="CE316" s="33"/>
      <c r="CF316" s="33"/>
      <c r="CG316" s="33"/>
      <c r="CH316" s="33"/>
      <c r="CI316" s="33"/>
      <c r="CJ316" s="33"/>
      <c r="CK316" s="33"/>
      <c r="CL316" s="33"/>
      <c r="CM316" s="33"/>
      <c r="CN316" s="33"/>
      <c r="CO316" s="33"/>
      <c r="CP316" s="33"/>
      <c r="CQ316" s="33"/>
      <c r="CR316" s="33"/>
      <c r="CS316" s="33"/>
      <c r="CT316" s="33"/>
      <c r="CU316" s="33"/>
      <c r="CV316" s="33"/>
      <c r="CW316" s="33"/>
      <c r="CX316" s="33"/>
      <c r="CY316" s="33"/>
      <c r="CZ316" s="33"/>
      <c r="DA316" s="33"/>
      <c r="DB316" s="33"/>
      <c r="DC316" s="33"/>
      <c r="DD316" s="33"/>
      <c r="DE316" s="33"/>
      <c r="DF316" s="33"/>
      <c r="DG316" s="33"/>
    </row>
    <row r="317" spans="1:111" hidden="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c r="AX317" s="33"/>
      <c r="AY317" s="33"/>
      <c r="AZ317" s="33"/>
      <c r="BA317" s="33"/>
      <c r="BB317" s="33"/>
      <c r="BC317" s="33"/>
      <c r="BD317" s="33"/>
      <c r="BE317" s="33"/>
      <c r="BF317" s="33"/>
      <c r="BG317" s="33"/>
      <c r="BH317" s="33"/>
      <c r="BI317" s="33"/>
      <c r="BJ317" s="33"/>
      <c r="BK317" s="33"/>
      <c r="BL317" s="33"/>
      <c r="BM317" s="33"/>
      <c r="BN317" s="33"/>
      <c r="BO317" s="33"/>
      <c r="BP317" s="33"/>
      <c r="BQ317" s="33"/>
      <c r="BR317" s="33"/>
      <c r="BS317" s="33"/>
      <c r="BT317" s="33"/>
      <c r="BU317" s="33"/>
      <c r="BV317" s="33"/>
      <c r="BW317" s="33"/>
      <c r="BX317" s="33"/>
      <c r="BY317" s="33"/>
      <c r="BZ317" s="33"/>
      <c r="CA317" s="33"/>
      <c r="CB317" s="33"/>
      <c r="CC317" s="33"/>
      <c r="CD317" s="33"/>
      <c r="CE317" s="33"/>
      <c r="CF317" s="33"/>
      <c r="CG317" s="33"/>
      <c r="CH317" s="33"/>
      <c r="CI317" s="33"/>
      <c r="CJ317" s="33"/>
      <c r="CK317" s="33"/>
      <c r="CL317" s="33"/>
      <c r="CM317" s="33"/>
      <c r="CN317" s="33"/>
      <c r="CO317" s="33"/>
      <c r="CP317" s="33"/>
      <c r="CQ317" s="33"/>
      <c r="CR317" s="33"/>
      <c r="CS317" s="33"/>
      <c r="CT317" s="33"/>
      <c r="CU317" s="33"/>
      <c r="CV317" s="33"/>
      <c r="CW317" s="33"/>
      <c r="CX317" s="33"/>
      <c r="CY317" s="33"/>
      <c r="CZ317" s="33"/>
      <c r="DA317" s="33"/>
      <c r="DB317" s="33"/>
      <c r="DC317" s="33"/>
      <c r="DD317" s="33"/>
      <c r="DE317" s="33"/>
      <c r="DF317" s="33"/>
      <c r="DG317" s="33"/>
    </row>
    <row r="318" spans="1:111" hidden="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c r="AX318" s="33"/>
      <c r="AY318" s="33"/>
      <c r="AZ318" s="33"/>
      <c r="BA318" s="33"/>
      <c r="BB318" s="33"/>
      <c r="BC318" s="33"/>
      <c r="BD318" s="33"/>
      <c r="BE318" s="33"/>
      <c r="BF318" s="33"/>
      <c r="BG318" s="33"/>
      <c r="BH318" s="33"/>
      <c r="BI318" s="33"/>
      <c r="BJ318" s="33"/>
      <c r="BK318" s="33"/>
      <c r="BL318" s="33"/>
      <c r="BM318" s="33"/>
      <c r="BN318" s="33"/>
      <c r="BO318" s="33"/>
      <c r="BP318" s="33"/>
      <c r="BQ318" s="33"/>
      <c r="BR318" s="33"/>
      <c r="BS318" s="33"/>
      <c r="BT318" s="33"/>
      <c r="BU318" s="33"/>
      <c r="BV318" s="33"/>
      <c r="BW318" s="33"/>
      <c r="BX318" s="33"/>
      <c r="BY318" s="33"/>
      <c r="BZ318" s="33"/>
      <c r="CA318" s="33"/>
      <c r="CB318" s="33"/>
      <c r="CC318" s="33"/>
      <c r="CD318" s="33"/>
      <c r="CE318" s="33"/>
      <c r="CF318" s="33"/>
      <c r="CG318" s="33"/>
      <c r="CH318" s="33"/>
      <c r="CI318" s="33"/>
      <c r="CJ318" s="33"/>
      <c r="CK318" s="33"/>
      <c r="CL318" s="33"/>
      <c r="CM318" s="33"/>
      <c r="CN318" s="33"/>
      <c r="CO318" s="33"/>
      <c r="CP318" s="33"/>
      <c r="CQ318" s="33"/>
      <c r="CR318" s="33"/>
      <c r="CS318" s="33"/>
      <c r="CT318" s="33"/>
      <c r="CU318" s="33"/>
      <c r="CV318" s="33"/>
      <c r="CW318" s="33"/>
      <c r="CX318" s="33"/>
      <c r="CY318" s="33"/>
      <c r="CZ318" s="33"/>
      <c r="DA318" s="33"/>
      <c r="DB318" s="33"/>
      <c r="DC318" s="33"/>
      <c r="DD318" s="33"/>
      <c r="DE318" s="33"/>
      <c r="DF318" s="33"/>
      <c r="DG318" s="33"/>
    </row>
    <row r="319" spans="1:111" hidden="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c r="AX319" s="33"/>
      <c r="AY319" s="33"/>
      <c r="AZ319" s="33"/>
      <c r="BA319" s="33"/>
      <c r="BB319" s="33"/>
      <c r="BC319" s="33"/>
      <c r="BD319" s="33"/>
      <c r="BE319" s="33"/>
      <c r="BF319" s="33"/>
      <c r="BG319" s="33"/>
      <c r="BH319" s="33"/>
      <c r="BI319" s="33"/>
      <c r="BJ319" s="33"/>
      <c r="BK319" s="33"/>
      <c r="BL319" s="33"/>
      <c r="BM319" s="33"/>
      <c r="BN319" s="33"/>
      <c r="BO319" s="33"/>
      <c r="BP319" s="33"/>
      <c r="BQ319" s="33"/>
      <c r="BR319" s="33"/>
      <c r="BS319" s="33"/>
      <c r="BT319" s="33"/>
      <c r="BU319" s="33"/>
      <c r="BV319" s="33"/>
      <c r="BW319" s="33"/>
      <c r="BX319" s="33"/>
      <c r="BY319" s="33"/>
      <c r="BZ319" s="33"/>
      <c r="CA319" s="33"/>
      <c r="CB319" s="33"/>
      <c r="CC319" s="33"/>
      <c r="CD319" s="33"/>
      <c r="CE319" s="33"/>
      <c r="CF319" s="33"/>
      <c r="CG319" s="33"/>
      <c r="CH319" s="33"/>
      <c r="CI319" s="33"/>
      <c r="CJ319" s="33"/>
      <c r="CK319" s="33"/>
      <c r="CL319" s="33"/>
      <c r="CM319" s="33"/>
      <c r="CN319" s="33"/>
      <c r="CO319" s="33"/>
      <c r="CP319" s="33"/>
      <c r="CQ319" s="33"/>
      <c r="CR319" s="33"/>
      <c r="CS319" s="33"/>
      <c r="CT319" s="33"/>
      <c r="CU319" s="33"/>
      <c r="CV319" s="33"/>
      <c r="CW319" s="33"/>
      <c r="CX319" s="33"/>
      <c r="CY319" s="33"/>
      <c r="CZ319" s="33"/>
      <c r="DA319" s="33"/>
      <c r="DB319" s="33"/>
      <c r="DC319" s="33"/>
      <c r="DD319" s="33"/>
      <c r="DE319" s="33"/>
      <c r="DF319" s="33"/>
      <c r="DG319" s="33"/>
    </row>
    <row r="320" spans="1:111" hidden="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3"/>
      <c r="AP320" s="33"/>
      <c r="AQ320" s="33"/>
      <c r="AR320" s="33"/>
      <c r="AS320" s="33"/>
      <c r="AT320" s="33"/>
      <c r="AU320" s="33"/>
      <c r="AV320" s="33"/>
      <c r="AW320" s="33"/>
      <c r="AX320" s="33"/>
      <c r="AY320" s="33"/>
      <c r="AZ320" s="33"/>
      <c r="BA320" s="33"/>
      <c r="BB320" s="33"/>
      <c r="BC320" s="33"/>
      <c r="BD320" s="33"/>
      <c r="BE320" s="33"/>
      <c r="BF320" s="33"/>
      <c r="BG320" s="33"/>
      <c r="BH320" s="33"/>
      <c r="BI320" s="33"/>
      <c r="BJ320" s="33"/>
      <c r="BK320" s="33"/>
      <c r="BL320" s="33"/>
      <c r="BM320" s="33"/>
      <c r="BN320" s="33"/>
      <c r="BO320" s="33"/>
      <c r="BP320" s="33"/>
      <c r="BQ320" s="33"/>
      <c r="BR320" s="33"/>
      <c r="BS320" s="33"/>
      <c r="BT320" s="33"/>
      <c r="BU320" s="33"/>
      <c r="BV320" s="33"/>
      <c r="BW320" s="33"/>
      <c r="BX320" s="33"/>
      <c r="BY320" s="33"/>
      <c r="BZ320" s="33"/>
      <c r="CA320" s="33"/>
      <c r="CB320" s="33"/>
      <c r="CC320" s="33"/>
      <c r="CD320" s="33"/>
      <c r="CE320" s="33"/>
      <c r="CF320" s="33"/>
      <c r="CG320" s="33"/>
      <c r="CH320" s="33"/>
      <c r="CI320" s="33"/>
      <c r="CJ320" s="33"/>
      <c r="CK320" s="33"/>
      <c r="CL320" s="33"/>
      <c r="CM320" s="33"/>
      <c r="CN320" s="33"/>
      <c r="CO320" s="33"/>
      <c r="CP320" s="33"/>
      <c r="CQ320" s="33"/>
      <c r="CR320" s="33"/>
      <c r="CS320" s="33"/>
      <c r="CT320" s="33"/>
      <c r="CU320" s="33"/>
      <c r="CV320" s="33"/>
      <c r="CW320" s="33"/>
      <c r="CX320" s="33"/>
      <c r="CY320" s="33"/>
      <c r="CZ320" s="33"/>
      <c r="DA320" s="33"/>
      <c r="DB320" s="33"/>
      <c r="DC320" s="33"/>
      <c r="DD320" s="33"/>
      <c r="DE320" s="33"/>
      <c r="DF320" s="33"/>
      <c r="DG320" s="33"/>
    </row>
    <row r="321" spans="1:111" hidden="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c r="BD321" s="33"/>
      <c r="BE321" s="33"/>
      <c r="BF321" s="33"/>
      <c r="BG321" s="33"/>
      <c r="BH321" s="33"/>
      <c r="BI321" s="33"/>
      <c r="BJ321" s="33"/>
      <c r="BK321" s="33"/>
      <c r="BL321" s="33"/>
      <c r="BM321" s="33"/>
      <c r="BN321" s="33"/>
      <c r="BO321" s="33"/>
      <c r="BP321" s="33"/>
      <c r="BQ321" s="33"/>
      <c r="BR321" s="33"/>
      <c r="BS321" s="33"/>
      <c r="BT321" s="33"/>
      <c r="BU321" s="33"/>
      <c r="BV321" s="33"/>
      <c r="BW321" s="33"/>
      <c r="BX321" s="33"/>
      <c r="BY321" s="33"/>
      <c r="BZ321" s="33"/>
      <c r="CA321" s="33"/>
      <c r="CB321" s="33"/>
      <c r="CC321" s="33"/>
      <c r="CD321" s="33"/>
      <c r="CE321" s="33"/>
      <c r="CF321" s="33"/>
      <c r="CG321" s="33"/>
      <c r="CH321" s="33"/>
      <c r="CI321" s="33"/>
      <c r="CJ321" s="33"/>
      <c r="CK321" s="33"/>
      <c r="CL321" s="33"/>
      <c r="CM321" s="33"/>
      <c r="CN321" s="33"/>
      <c r="CO321" s="33"/>
      <c r="CP321" s="33"/>
      <c r="CQ321" s="33"/>
      <c r="CR321" s="33"/>
      <c r="CS321" s="33"/>
      <c r="CT321" s="33"/>
      <c r="CU321" s="33"/>
      <c r="CV321" s="33"/>
      <c r="CW321" s="33"/>
      <c r="CX321" s="33"/>
      <c r="CY321" s="33"/>
      <c r="CZ321" s="33"/>
      <c r="DA321" s="33"/>
      <c r="DB321" s="33"/>
      <c r="DC321" s="33"/>
      <c r="DD321" s="33"/>
      <c r="DE321" s="33"/>
      <c r="DF321" s="33"/>
      <c r="DG321" s="33"/>
    </row>
    <row r="322" spans="1:111" hidden="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c r="AX322" s="33"/>
      <c r="AY322" s="33"/>
      <c r="AZ322" s="33"/>
      <c r="BA322" s="33"/>
      <c r="BB322" s="33"/>
      <c r="BC322" s="33"/>
      <c r="BD322" s="33"/>
      <c r="BE322" s="33"/>
      <c r="BF322" s="33"/>
      <c r="BG322" s="33"/>
      <c r="BH322" s="33"/>
      <c r="BI322" s="33"/>
      <c r="BJ322" s="33"/>
      <c r="BK322" s="33"/>
      <c r="BL322" s="33"/>
      <c r="BM322" s="33"/>
      <c r="BN322" s="33"/>
      <c r="BO322" s="33"/>
      <c r="BP322" s="33"/>
      <c r="BQ322" s="33"/>
      <c r="BR322" s="33"/>
      <c r="BS322" s="33"/>
      <c r="BT322" s="33"/>
      <c r="BU322" s="33"/>
      <c r="BV322" s="33"/>
      <c r="BW322" s="33"/>
      <c r="BX322" s="33"/>
      <c r="BY322" s="33"/>
      <c r="BZ322" s="33"/>
      <c r="CA322" s="33"/>
      <c r="CB322" s="33"/>
      <c r="CC322" s="33"/>
      <c r="CD322" s="33"/>
      <c r="CE322" s="33"/>
      <c r="CF322" s="33"/>
      <c r="CG322" s="33"/>
      <c r="CH322" s="33"/>
      <c r="CI322" s="33"/>
      <c r="CJ322" s="33"/>
      <c r="CK322" s="33"/>
      <c r="CL322" s="33"/>
      <c r="CM322" s="33"/>
      <c r="CN322" s="33"/>
      <c r="CO322" s="33"/>
      <c r="CP322" s="33"/>
      <c r="CQ322" s="33"/>
      <c r="CR322" s="33"/>
      <c r="CS322" s="33"/>
      <c r="CT322" s="33"/>
      <c r="CU322" s="33"/>
      <c r="CV322" s="33"/>
      <c r="CW322" s="33"/>
      <c r="CX322" s="33"/>
      <c r="CY322" s="33"/>
      <c r="CZ322" s="33"/>
      <c r="DA322" s="33"/>
      <c r="DB322" s="33"/>
      <c r="DC322" s="33"/>
      <c r="DD322" s="33"/>
      <c r="DE322" s="33"/>
      <c r="DF322" s="33"/>
      <c r="DG322" s="33"/>
    </row>
    <row r="323" spans="1:111" hidden="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c r="AX323" s="33"/>
      <c r="AY323" s="33"/>
      <c r="AZ323" s="33"/>
      <c r="BA323" s="33"/>
      <c r="BB323" s="33"/>
      <c r="BC323" s="33"/>
      <c r="BD323" s="33"/>
      <c r="BE323" s="33"/>
      <c r="BF323" s="33"/>
      <c r="BG323" s="33"/>
      <c r="BH323" s="33"/>
      <c r="BI323" s="33"/>
      <c r="BJ323" s="33"/>
      <c r="BK323" s="33"/>
      <c r="BL323" s="33"/>
      <c r="BM323" s="33"/>
      <c r="BN323" s="33"/>
      <c r="BO323" s="33"/>
      <c r="BP323" s="33"/>
      <c r="BQ323" s="33"/>
      <c r="BR323" s="33"/>
      <c r="BS323" s="33"/>
      <c r="BT323" s="33"/>
      <c r="BU323" s="33"/>
      <c r="BV323" s="33"/>
      <c r="BW323" s="33"/>
      <c r="BX323" s="33"/>
      <c r="BY323" s="33"/>
      <c r="BZ323" s="33"/>
      <c r="CA323" s="33"/>
      <c r="CB323" s="33"/>
      <c r="CC323" s="33"/>
      <c r="CD323" s="33"/>
      <c r="CE323" s="33"/>
      <c r="CF323" s="33"/>
      <c r="CG323" s="33"/>
      <c r="CH323" s="33"/>
      <c r="CI323" s="33"/>
      <c r="CJ323" s="33"/>
      <c r="CK323" s="33"/>
      <c r="CL323" s="33"/>
      <c r="CM323" s="33"/>
      <c r="CN323" s="33"/>
      <c r="CO323" s="33"/>
      <c r="CP323" s="33"/>
      <c r="CQ323" s="33"/>
      <c r="CR323" s="33"/>
      <c r="CS323" s="33"/>
      <c r="CT323" s="33"/>
      <c r="CU323" s="33"/>
      <c r="CV323" s="33"/>
      <c r="CW323" s="33"/>
      <c r="CX323" s="33"/>
      <c r="CY323" s="33"/>
      <c r="CZ323" s="33"/>
      <c r="DA323" s="33"/>
      <c r="DB323" s="33"/>
      <c r="DC323" s="33"/>
      <c r="DD323" s="33"/>
      <c r="DE323" s="33"/>
      <c r="DF323" s="33"/>
      <c r="DG323" s="33"/>
    </row>
    <row r="324" spans="1:111" hidden="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c r="AX324" s="33"/>
      <c r="AY324" s="33"/>
      <c r="AZ324" s="33"/>
      <c r="BA324" s="33"/>
      <c r="BB324" s="33"/>
      <c r="BC324" s="33"/>
      <c r="BD324" s="33"/>
      <c r="BE324" s="33"/>
      <c r="BF324" s="33"/>
      <c r="BG324" s="33"/>
      <c r="BH324" s="33"/>
      <c r="BI324" s="33"/>
      <c r="BJ324" s="33"/>
      <c r="BK324" s="33"/>
      <c r="BL324" s="33"/>
      <c r="BM324" s="33"/>
      <c r="BN324" s="33"/>
      <c r="BO324" s="33"/>
      <c r="BP324" s="33"/>
      <c r="BQ324" s="33"/>
      <c r="BR324" s="33"/>
      <c r="BS324" s="33"/>
      <c r="BT324" s="33"/>
      <c r="BU324" s="33"/>
      <c r="BV324" s="33"/>
      <c r="BW324" s="33"/>
      <c r="BX324" s="33"/>
      <c r="BY324" s="33"/>
      <c r="BZ324" s="33"/>
      <c r="CA324" s="33"/>
      <c r="CB324" s="33"/>
      <c r="CC324" s="33"/>
      <c r="CD324" s="33"/>
      <c r="CE324" s="33"/>
      <c r="CF324" s="33"/>
      <c r="CG324" s="33"/>
      <c r="CH324" s="33"/>
      <c r="CI324" s="33"/>
      <c r="CJ324" s="33"/>
      <c r="CK324" s="33"/>
      <c r="CL324" s="33"/>
      <c r="CM324" s="33"/>
      <c r="CN324" s="33"/>
      <c r="CO324" s="33"/>
      <c r="CP324" s="33"/>
      <c r="CQ324" s="33"/>
      <c r="CR324" s="33"/>
      <c r="CS324" s="33"/>
      <c r="CT324" s="33"/>
      <c r="CU324" s="33"/>
      <c r="CV324" s="33"/>
      <c r="CW324" s="33"/>
      <c r="CX324" s="33"/>
      <c r="CY324" s="33"/>
      <c r="CZ324" s="33"/>
      <c r="DA324" s="33"/>
      <c r="DB324" s="33"/>
      <c r="DC324" s="33"/>
      <c r="DD324" s="33"/>
      <c r="DE324" s="33"/>
      <c r="DF324" s="33"/>
      <c r="DG324" s="33"/>
    </row>
    <row r="325" spans="1:111" hidden="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c r="BD325" s="33"/>
      <c r="BE325" s="33"/>
      <c r="BF325" s="33"/>
      <c r="BG325" s="33"/>
      <c r="BH325" s="33"/>
      <c r="BI325" s="33"/>
      <c r="BJ325" s="33"/>
      <c r="BK325" s="33"/>
      <c r="BL325" s="33"/>
      <c r="BM325" s="33"/>
      <c r="BN325" s="33"/>
      <c r="BO325" s="33"/>
      <c r="BP325" s="33"/>
      <c r="BQ325" s="33"/>
      <c r="BR325" s="33"/>
      <c r="BS325" s="33"/>
      <c r="BT325" s="33"/>
      <c r="BU325" s="33"/>
      <c r="BV325" s="33"/>
      <c r="BW325" s="33"/>
      <c r="BX325" s="33"/>
      <c r="BY325" s="33"/>
      <c r="BZ325" s="33"/>
      <c r="CA325" s="33"/>
      <c r="CB325" s="33"/>
      <c r="CC325" s="33"/>
      <c r="CD325" s="33"/>
      <c r="CE325" s="33"/>
      <c r="CF325" s="33"/>
      <c r="CG325" s="33"/>
      <c r="CH325" s="33"/>
      <c r="CI325" s="33"/>
      <c r="CJ325" s="33"/>
      <c r="CK325" s="33"/>
      <c r="CL325" s="33"/>
      <c r="CM325" s="33"/>
      <c r="CN325" s="33"/>
      <c r="CO325" s="33"/>
      <c r="CP325" s="33"/>
      <c r="CQ325" s="33"/>
      <c r="CR325" s="33"/>
      <c r="CS325" s="33"/>
      <c r="CT325" s="33"/>
      <c r="CU325" s="33"/>
      <c r="CV325" s="33"/>
      <c r="CW325" s="33"/>
      <c r="CX325" s="33"/>
      <c r="CY325" s="33"/>
      <c r="CZ325" s="33"/>
      <c r="DA325" s="33"/>
      <c r="DB325" s="33"/>
      <c r="DC325" s="33"/>
      <c r="DD325" s="33"/>
      <c r="DE325" s="33"/>
      <c r="DF325" s="33"/>
      <c r="DG325" s="33"/>
    </row>
    <row r="326" spans="1:111" hidden="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c r="BE326" s="33"/>
      <c r="BF326" s="33"/>
      <c r="BG326" s="33"/>
      <c r="BH326" s="33"/>
      <c r="BI326" s="33"/>
      <c r="BJ326" s="33"/>
      <c r="BK326" s="33"/>
      <c r="BL326" s="33"/>
      <c r="BM326" s="33"/>
      <c r="BN326" s="33"/>
      <c r="BO326" s="33"/>
      <c r="BP326" s="33"/>
      <c r="BQ326" s="33"/>
      <c r="BR326" s="33"/>
      <c r="BS326" s="33"/>
      <c r="BT326" s="33"/>
      <c r="BU326" s="33"/>
      <c r="BV326" s="33"/>
      <c r="BW326" s="33"/>
      <c r="BX326" s="33"/>
      <c r="BY326" s="33"/>
      <c r="BZ326" s="33"/>
      <c r="CA326" s="33"/>
      <c r="CB326" s="33"/>
      <c r="CC326" s="33"/>
      <c r="CD326" s="33"/>
      <c r="CE326" s="33"/>
      <c r="CF326" s="33"/>
      <c r="CG326" s="33"/>
      <c r="CH326" s="33"/>
      <c r="CI326" s="33"/>
      <c r="CJ326" s="33"/>
      <c r="CK326" s="33"/>
      <c r="CL326" s="33"/>
      <c r="CM326" s="33"/>
      <c r="CN326" s="33"/>
      <c r="CO326" s="33"/>
      <c r="CP326" s="33"/>
      <c r="CQ326" s="33"/>
      <c r="CR326" s="33"/>
      <c r="CS326" s="33"/>
      <c r="CT326" s="33"/>
      <c r="CU326" s="33"/>
      <c r="CV326" s="33"/>
      <c r="CW326" s="33"/>
      <c r="CX326" s="33"/>
      <c r="CY326" s="33"/>
      <c r="CZ326" s="33"/>
      <c r="DA326" s="33"/>
      <c r="DB326" s="33"/>
      <c r="DC326" s="33"/>
      <c r="DD326" s="33"/>
      <c r="DE326" s="33"/>
      <c r="DF326" s="33"/>
      <c r="DG326" s="33"/>
    </row>
    <row r="327" spans="1:111" hidden="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c r="AX327" s="33"/>
      <c r="AY327" s="33"/>
      <c r="AZ327" s="33"/>
      <c r="BA327" s="33"/>
      <c r="BB327" s="33"/>
      <c r="BC327" s="33"/>
      <c r="BD327" s="33"/>
      <c r="BE327" s="33"/>
      <c r="BF327" s="33"/>
      <c r="BG327" s="33"/>
      <c r="BH327" s="33"/>
      <c r="BI327" s="33"/>
      <c r="BJ327" s="33"/>
      <c r="BK327" s="33"/>
      <c r="BL327" s="33"/>
      <c r="BM327" s="33"/>
      <c r="BN327" s="33"/>
      <c r="BO327" s="33"/>
      <c r="BP327" s="33"/>
      <c r="BQ327" s="33"/>
      <c r="BR327" s="33"/>
      <c r="BS327" s="33"/>
      <c r="BT327" s="33"/>
      <c r="BU327" s="33"/>
      <c r="BV327" s="33"/>
      <c r="BW327" s="33"/>
      <c r="BX327" s="33"/>
      <c r="BY327" s="33"/>
      <c r="BZ327" s="33"/>
      <c r="CA327" s="33"/>
      <c r="CB327" s="33"/>
      <c r="CC327" s="33"/>
      <c r="CD327" s="33"/>
      <c r="CE327" s="33"/>
      <c r="CF327" s="33"/>
      <c r="CG327" s="33"/>
      <c r="CH327" s="33"/>
      <c r="CI327" s="33"/>
      <c r="CJ327" s="33"/>
      <c r="CK327" s="33"/>
      <c r="CL327" s="33"/>
      <c r="CM327" s="33"/>
      <c r="CN327" s="33"/>
      <c r="CO327" s="33"/>
      <c r="CP327" s="33"/>
      <c r="CQ327" s="33"/>
      <c r="CR327" s="33"/>
      <c r="CS327" s="33"/>
      <c r="CT327" s="33"/>
      <c r="CU327" s="33"/>
      <c r="CV327" s="33"/>
      <c r="CW327" s="33"/>
      <c r="CX327" s="33"/>
      <c r="CY327" s="33"/>
      <c r="CZ327" s="33"/>
      <c r="DA327" s="33"/>
      <c r="DB327" s="33"/>
      <c r="DC327" s="33"/>
      <c r="DD327" s="33"/>
      <c r="DE327" s="33"/>
      <c r="DF327" s="33"/>
      <c r="DG327" s="33"/>
    </row>
    <row r="328" spans="1:111" hidden="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c r="AX328" s="33"/>
      <c r="AY328" s="33"/>
      <c r="AZ328" s="33"/>
      <c r="BA328" s="33"/>
      <c r="BB328" s="33"/>
      <c r="BC328" s="33"/>
      <c r="BD328" s="33"/>
      <c r="BE328" s="33"/>
      <c r="BF328" s="33"/>
      <c r="BG328" s="33"/>
      <c r="BH328" s="33"/>
      <c r="BI328" s="33"/>
      <c r="BJ328" s="33"/>
      <c r="BK328" s="33"/>
      <c r="BL328" s="33"/>
      <c r="BM328" s="33"/>
      <c r="BN328" s="33"/>
      <c r="BO328" s="33"/>
      <c r="BP328" s="33"/>
      <c r="BQ328" s="33"/>
      <c r="BR328" s="33"/>
      <c r="BS328" s="33"/>
      <c r="BT328" s="33"/>
      <c r="BU328" s="33"/>
      <c r="BV328" s="33"/>
      <c r="BW328" s="33"/>
      <c r="BX328" s="33"/>
      <c r="BY328" s="33"/>
      <c r="BZ328" s="33"/>
      <c r="CA328" s="33"/>
      <c r="CB328" s="33"/>
      <c r="CC328" s="33"/>
      <c r="CD328" s="33"/>
      <c r="CE328" s="33"/>
      <c r="CF328" s="33"/>
      <c r="CG328" s="33"/>
      <c r="CH328" s="33"/>
      <c r="CI328" s="33"/>
      <c r="CJ328" s="33"/>
      <c r="CK328" s="33"/>
      <c r="CL328" s="33"/>
      <c r="CM328" s="33"/>
      <c r="CN328" s="33"/>
      <c r="CO328" s="33"/>
      <c r="CP328" s="33"/>
      <c r="CQ328" s="33"/>
      <c r="CR328" s="33"/>
      <c r="CS328" s="33"/>
      <c r="CT328" s="33"/>
      <c r="CU328" s="33"/>
      <c r="CV328" s="33"/>
      <c r="CW328" s="33"/>
      <c r="CX328" s="33"/>
      <c r="CY328" s="33"/>
      <c r="CZ328" s="33"/>
      <c r="DA328" s="33"/>
      <c r="DB328" s="33"/>
      <c r="DC328" s="33"/>
      <c r="DD328" s="33"/>
      <c r="DE328" s="33"/>
      <c r="DF328" s="33"/>
      <c r="DG328" s="33"/>
    </row>
    <row r="329" spans="1:111" hidden="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c r="AX329" s="33"/>
      <c r="AY329" s="33"/>
      <c r="AZ329" s="33"/>
      <c r="BA329" s="33"/>
      <c r="BB329" s="33"/>
      <c r="BC329" s="33"/>
      <c r="BD329" s="33"/>
      <c r="BE329" s="33"/>
      <c r="BF329" s="33"/>
      <c r="BG329" s="33"/>
      <c r="BH329" s="33"/>
      <c r="BI329" s="33"/>
      <c r="BJ329" s="33"/>
      <c r="BK329" s="33"/>
      <c r="BL329" s="33"/>
      <c r="BM329" s="33"/>
      <c r="BN329" s="33"/>
      <c r="BO329" s="33"/>
      <c r="BP329" s="33"/>
      <c r="BQ329" s="33"/>
      <c r="BR329" s="33"/>
      <c r="BS329" s="33"/>
      <c r="BT329" s="33"/>
      <c r="BU329" s="33"/>
      <c r="BV329" s="33"/>
      <c r="BW329" s="33"/>
      <c r="BX329" s="33"/>
      <c r="BY329" s="33"/>
      <c r="BZ329" s="33"/>
      <c r="CA329" s="33"/>
      <c r="CB329" s="33"/>
      <c r="CC329" s="33"/>
      <c r="CD329" s="33"/>
      <c r="CE329" s="33"/>
      <c r="CF329" s="33"/>
      <c r="CG329" s="33"/>
      <c r="CH329" s="33"/>
      <c r="CI329" s="33"/>
      <c r="CJ329" s="33"/>
      <c r="CK329" s="33"/>
      <c r="CL329" s="33"/>
      <c r="CM329" s="33"/>
      <c r="CN329" s="33"/>
      <c r="CO329" s="33"/>
      <c r="CP329" s="33"/>
      <c r="CQ329" s="33"/>
      <c r="CR329" s="33"/>
      <c r="CS329" s="33"/>
      <c r="CT329" s="33"/>
      <c r="CU329" s="33"/>
      <c r="CV329" s="33"/>
      <c r="CW329" s="33"/>
      <c r="CX329" s="33"/>
      <c r="CY329" s="33"/>
      <c r="CZ329" s="33"/>
      <c r="DA329" s="33"/>
      <c r="DB329" s="33"/>
      <c r="DC329" s="33"/>
      <c r="DD329" s="33"/>
      <c r="DE329" s="33"/>
      <c r="DF329" s="33"/>
      <c r="DG329" s="33"/>
    </row>
    <row r="330" spans="1:111" hidden="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c r="AX330" s="33"/>
      <c r="AY330" s="33"/>
      <c r="AZ330" s="33"/>
      <c r="BA330" s="33"/>
      <c r="BB330" s="33"/>
      <c r="BC330" s="33"/>
      <c r="BD330" s="33"/>
      <c r="BE330" s="33"/>
      <c r="BF330" s="33"/>
      <c r="BG330" s="33"/>
      <c r="BH330" s="33"/>
      <c r="BI330" s="33"/>
      <c r="BJ330" s="33"/>
      <c r="BK330" s="33"/>
      <c r="BL330" s="33"/>
      <c r="BM330" s="33"/>
      <c r="BN330" s="33"/>
      <c r="BO330" s="33"/>
      <c r="BP330" s="33"/>
      <c r="BQ330" s="33"/>
      <c r="BR330" s="33"/>
      <c r="BS330" s="33"/>
      <c r="BT330" s="33"/>
      <c r="BU330" s="33"/>
      <c r="BV330" s="33"/>
      <c r="BW330" s="33"/>
      <c r="BX330" s="33"/>
      <c r="BY330" s="33"/>
      <c r="BZ330" s="33"/>
      <c r="CA330" s="33"/>
      <c r="CB330" s="33"/>
      <c r="CC330" s="33"/>
      <c r="CD330" s="33"/>
      <c r="CE330" s="33"/>
      <c r="CF330" s="33"/>
      <c r="CG330" s="33"/>
      <c r="CH330" s="33"/>
      <c r="CI330" s="33"/>
      <c r="CJ330" s="33"/>
      <c r="CK330" s="33"/>
      <c r="CL330" s="33"/>
      <c r="CM330" s="33"/>
      <c r="CN330" s="33"/>
      <c r="CO330" s="33"/>
      <c r="CP330" s="33"/>
      <c r="CQ330" s="33"/>
      <c r="CR330" s="33"/>
      <c r="CS330" s="33"/>
      <c r="CT330" s="33"/>
      <c r="CU330" s="33"/>
      <c r="CV330" s="33"/>
      <c r="CW330" s="33"/>
      <c r="CX330" s="33"/>
      <c r="CY330" s="33"/>
      <c r="CZ330" s="33"/>
      <c r="DA330" s="33"/>
      <c r="DB330" s="33"/>
      <c r="DC330" s="33"/>
      <c r="DD330" s="33"/>
      <c r="DE330" s="33"/>
      <c r="DF330" s="33"/>
      <c r="DG330" s="33"/>
    </row>
    <row r="331" spans="1:111" hidden="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c r="AX331" s="33"/>
      <c r="AY331" s="33"/>
      <c r="AZ331" s="33"/>
      <c r="BA331" s="33"/>
      <c r="BB331" s="33"/>
      <c r="BC331" s="33"/>
      <c r="BD331" s="33"/>
      <c r="BE331" s="33"/>
      <c r="BF331" s="33"/>
      <c r="BG331" s="33"/>
      <c r="BH331" s="33"/>
      <c r="BI331" s="33"/>
      <c r="BJ331" s="33"/>
      <c r="BK331" s="33"/>
      <c r="BL331" s="33"/>
      <c r="BM331" s="33"/>
      <c r="BN331" s="33"/>
      <c r="BO331" s="33"/>
      <c r="BP331" s="33"/>
      <c r="BQ331" s="33"/>
      <c r="BR331" s="33"/>
      <c r="BS331" s="33"/>
      <c r="BT331" s="33"/>
      <c r="BU331" s="33"/>
      <c r="BV331" s="33"/>
      <c r="BW331" s="33"/>
      <c r="BX331" s="33"/>
      <c r="BY331" s="33"/>
      <c r="BZ331" s="33"/>
      <c r="CA331" s="33"/>
      <c r="CB331" s="33"/>
      <c r="CC331" s="33"/>
      <c r="CD331" s="33"/>
      <c r="CE331" s="33"/>
      <c r="CF331" s="33"/>
      <c r="CG331" s="33"/>
      <c r="CH331" s="33"/>
      <c r="CI331" s="33"/>
      <c r="CJ331" s="33"/>
      <c r="CK331" s="33"/>
      <c r="CL331" s="33"/>
      <c r="CM331" s="33"/>
      <c r="CN331" s="33"/>
      <c r="CO331" s="33"/>
      <c r="CP331" s="33"/>
      <c r="CQ331" s="33"/>
      <c r="CR331" s="33"/>
      <c r="CS331" s="33"/>
      <c r="CT331" s="33"/>
      <c r="CU331" s="33"/>
      <c r="CV331" s="33"/>
      <c r="CW331" s="33"/>
      <c r="CX331" s="33"/>
      <c r="CY331" s="33"/>
      <c r="CZ331" s="33"/>
      <c r="DA331" s="33"/>
      <c r="DB331" s="33"/>
      <c r="DC331" s="33"/>
      <c r="DD331" s="33"/>
      <c r="DE331" s="33"/>
      <c r="DF331" s="33"/>
      <c r="DG331" s="33"/>
    </row>
    <row r="332" spans="1:111" hidden="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c r="AX332" s="33"/>
      <c r="AY332" s="33"/>
      <c r="AZ332" s="33"/>
      <c r="BA332" s="33"/>
      <c r="BB332" s="33"/>
      <c r="BC332" s="33"/>
      <c r="BD332" s="33"/>
      <c r="BE332" s="33"/>
      <c r="BF332" s="33"/>
      <c r="BG332" s="33"/>
      <c r="BH332" s="33"/>
      <c r="BI332" s="33"/>
      <c r="BJ332" s="33"/>
      <c r="BK332" s="33"/>
      <c r="BL332" s="33"/>
      <c r="BM332" s="33"/>
      <c r="BN332" s="33"/>
      <c r="BO332" s="33"/>
      <c r="BP332" s="33"/>
      <c r="BQ332" s="33"/>
      <c r="BR332" s="33"/>
      <c r="BS332" s="33"/>
      <c r="BT332" s="33"/>
      <c r="BU332" s="33"/>
      <c r="BV332" s="33"/>
      <c r="BW332" s="33"/>
      <c r="BX332" s="33"/>
      <c r="BY332" s="33"/>
      <c r="BZ332" s="33"/>
      <c r="CA332" s="33"/>
      <c r="CB332" s="33"/>
      <c r="CC332" s="33"/>
      <c r="CD332" s="33"/>
      <c r="CE332" s="33"/>
      <c r="CF332" s="33"/>
      <c r="CG332" s="33"/>
      <c r="CH332" s="33"/>
      <c r="CI332" s="33"/>
      <c r="CJ332" s="33"/>
      <c r="CK332" s="33"/>
      <c r="CL332" s="33"/>
      <c r="CM332" s="33"/>
      <c r="CN332" s="33"/>
      <c r="CO332" s="33"/>
      <c r="CP332" s="33"/>
      <c r="CQ332" s="33"/>
      <c r="CR332" s="33"/>
      <c r="CS332" s="33"/>
      <c r="CT332" s="33"/>
      <c r="CU332" s="33"/>
      <c r="CV332" s="33"/>
      <c r="CW332" s="33"/>
      <c r="CX332" s="33"/>
      <c r="CY332" s="33"/>
      <c r="CZ332" s="33"/>
      <c r="DA332" s="33"/>
      <c r="DB332" s="33"/>
      <c r="DC332" s="33"/>
      <c r="DD332" s="33"/>
      <c r="DE332" s="33"/>
      <c r="DF332" s="33"/>
      <c r="DG332" s="33"/>
    </row>
    <row r="333" spans="1:111" hidden="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c r="BE333" s="33"/>
      <c r="BF333" s="33"/>
      <c r="BG333" s="33"/>
      <c r="BH333" s="33"/>
      <c r="BI333" s="33"/>
      <c r="BJ333" s="33"/>
      <c r="BK333" s="33"/>
      <c r="BL333" s="33"/>
      <c r="BM333" s="33"/>
      <c r="BN333" s="33"/>
      <c r="BO333" s="33"/>
      <c r="BP333" s="33"/>
      <c r="BQ333" s="33"/>
      <c r="BR333" s="33"/>
      <c r="BS333" s="33"/>
      <c r="BT333" s="33"/>
      <c r="BU333" s="33"/>
      <c r="BV333" s="33"/>
      <c r="BW333" s="33"/>
      <c r="BX333" s="33"/>
      <c r="BY333" s="33"/>
      <c r="BZ333" s="33"/>
      <c r="CA333" s="33"/>
      <c r="CB333" s="33"/>
      <c r="CC333" s="33"/>
      <c r="CD333" s="33"/>
      <c r="CE333" s="33"/>
      <c r="CF333" s="33"/>
      <c r="CG333" s="33"/>
      <c r="CH333" s="33"/>
      <c r="CI333" s="33"/>
      <c r="CJ333" s="33"/>
      <c r="CK333" s="33"/>
      <c r="CL333" s="33"/>
      <c r="CM333" s="33"/>
      <c r="CN333" s="33"/>
      <c r="CO333" s="33"/>
      <c r="CP333" s="33"/>
      <c r="CQ333" s="33"/>
      <c r="CR333" s="33"/>
      <c r="CS333" s="33"/>
      <c r="CT333" s="33"/>
      <c r="CU333" s="33"/>
      <c r="CV333" s="33"/>
      <c r="CW333" s="33"/>
      <c r="CX333" s="33"/>
      <c r="CY333" s="33"/>
      <c r="CZ333" s="33"/>
      <c r="DA333" s="33"/>
      <c r="DB333" s="33"/>
      <c r="DC333" s="33"/>
      <c r="DD333" s="33"/>
      <c r="DE333" s="33"/>
      <c r="DF333" s="33"/>
      <c r="DG333" s="33"/>
    </row>
    <row r="334" spans="1:111" hidden="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c r="AX334" s="33"/>
      <c r="AY334" s="33"/>
      <c r="AZ334" s="33"/>
      <c r="BA334" s="33"/>
      <c r="BB334" s="33"/>
      <c r="BC334" s="33"/>
      <c r="BD334" s="33"/>
      <c r="BE334" s="33"/>
      <c r="BF334" s="33"/>
      <c r="BG334" s="33"/>
      <c r="BH334" s="33"/>
      <c r="BI334" s="33"/>
      <c r="BJ334" s="33"/>
      <c r="BK334" s="33"/>
      <c r="BL334" s="33"/>
      <c r="BM334" s="33"/>
      <c r="BN334" s="33"/>
      <c r="BO334" s="33"/>
      <c r="BP334" s="33"/>
      <c r="BQ334" s="33"/>
      <c r="BR334" s="33"/>
      <c r="BS334" s="33"/>
      <c r="BT334" s="33"/>
      <c r="BU334" s="33"/>
      <c r="BV334" s="33"/>
      <c r="BW334" s="33"/>
      <c r="BX334" s="33"/>
      <c r="BY334" s="33"/>
      <c r="BZ334" s="33"/>
      <c r="CA334" s="33"/>
      <c r="CB334" s="33"/>
      <c r="CC334" s="33"/>
      <c r="CD334" s="33"/>
      <c r="CE334" s="33"/>
      <c r="CF334" s="33"/>
      <c r="CG334" s="33"/>
      <c r="CH334" s="33"/>
      <c r="CI334" s="33"/>
      <c r="CJ334" s="33"/>
      <c r="CK334" s="33"/>
      <c r="CL334" s="33"/>
      <c r="CM334" s="33"/>
      <c r="CN334" s="33"/>
      <c r="CO334" s="33"/>
      <c r="CP334" s="33"/>
      <c r="CQ334" s="33"/>
      <c r="CR334" s="33"/>
      <c r="CS334" s="33"/>
      <c r="CT334" s="33"/>
      <c r="CU334" s="33"/>
      <c r="CV334" s="33"/>
      <c r="CW334" s="33"/>
      <c r="CX334" s="33"/>
      <c r="CY334" s="33"/>
      <c r="CZ334" s="33"/>
      <c r="DA334" s="33"/>
      <c r="DB334" s="33"/>
      <c r="DC334" s="33"/>
      <c r="DD334" s="33"/>
      <c r="DE334" s="33"/>
      <c r="DF334" s="33"/>
      <c r="DG334" s="33"/>
    </row>
    <row r="335" spans="1:111" hidden="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c r="AX335" s="33"/>
      <c r="AY335" s="33"/>
      <c r="AZ335" s="33"/>
      <c r="BA335" s="33"/>
      <c r="BB335" s="33"/>
      <c r="BC335" s="33"/>
      <c r="BD335" s="33"/>
      <c r="BE335" s="33"/>
      <c r="BF335" s="33"/>
      <c r="BG335" s="33"/>
      <c r="BH335" s="33"/>
      <c r="BI335" s="33"/>
      <c r="BJ335" s="33"/>
      <c r="BK335" s="33"/>
      <c r="BL335" s="33"/>
      <c r="BM335" s="33"/>
      <c r="BN335" s="33"/>
      <c r="BO335" s="33"/>
      <c r="BP335" s="33"/>
      <c r="BQ335" s="33"/>
      <c r="BR335" s="33"/>
      <c r="BS335" s="33"/>
      <c r="BT335" s="33"/>
      <c r="BU335" s="33"/>
      <c r="BV335" s="33"/>
      <c r="BW335" s="33"/>
      <c r="BX335" s="33"/>
      <c r="BY335" s="33"/>
      <c r="BZ335" s="33"/>
      <c r="CA335" s="33"/>
      <c r="CB335" s="33"/>
      <c r="CC335" s="33"/>
      <c r="CD335" s="33"/>
      <c r="CE335" s="33"/>
      <c r="CF335" s="33"/>
      <c r="CG335" s="33"/>
      <c r="CH335" s="33"/>
      <c r="CI335" s="33"/>
      <c r="CJ335" s="33"/>
      <c r="CK335" s="33"/>
      <c r="CL335" s="33"/>
      <c r="CM335" s="33"/>
      <c r="CN335" s="33"/>
      <c r="CO335" s="33"/>
      <c r="CP335" s="33"/>
      <c r="CQ335" s="33"/>
      <c r="CR335" s="33"/>
      <c r="CS335" s="33"/>
      <c r="CT335" s="33"/>
      <c r="CU335" s="33"/>
      <c r="CV335" s="33"/>
      <c r="CW335" s="33"/>
      <c r="CX335" s="33"/>
      <c r="CY335" s="33"/>
      <c r="CZ335" s="33"/>
      <c r="DA335" s="33"/>
      <c r="DB335" s="33"/>
      <c r="DC335" s="33"/>
      <c r="DD335" s="33"/>
      <c r="DE335" s="33"/>
      <c r="DF335" s="33"/>
      <c r="DG335" s="33"/>
    </row>
    <row r="336" spans="1:111" hidden="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c r="AX336" s="33"/>
      <c r="AY336" s="33"/>
      <c r="AZ336" s="33"/>
      <c r="BA336" s="33"/>
      <c r="BB336" s="33"/>
      <c r="BC336" s="33"/>
      <c r="BD336" s="33"/>
      <c r="BE336" s="33"/>
      <c r="BF336" s="33"/>
      <c r="BG336" s="33"/>
      <c r="BH336" s="33"/>
      <c r="BI336" s="33"/>
      <c r="BJ336" s="33"/>
      <c r="BK336" s="33"/>
      <c r="BL336" s="33"/>
      <c r="BM336" s="33"/>
      <c r="BN336" s="33"/>
      <c r="BO336" s="33"/>
      <c r="BP336" s="33"/>
      <c r="BQ336" s="33"/>
      <c r="BR336" s="33"/>
      <c r="BS336" s="33"/>
      <c r="BT336" s="33"/>
      <c r="BU336" s="33"/>
      <c r="BV336" s="33"/>
      <c r="BW336" s="33"/>
      <c r="BX336" s="33"/>
      <c r="BY336" s="33"/>
      <c r="BZ336" s="33"/>
      <c r="CA336" s="33"/>
      <c r="CB336" s="33"/>
      <c r="CC336" s="33"/>
      <c r="CD336" s="33"/>
      <c r="CE336" s="33"/>
      <c r="CF336" s="33"/>
      <c r="CG336" s="33"/>
      <c r="CH336" s="33"/>
      <c r="CI336" s="33"/>
      <c r="CJ336" s="33"/>
      <c r="CK336" s="33"/>
      <c r="CL336" s="33"/>
      <c r="CM336" s="33"/>
      <c r="CN336" s="33"/>
      <c r="CO336" s="33"/>
      <c r="CP336" s="33"/>
      <c r="CQ336" s="33"/>
      <c r="CR336" s="33"/>
      <c r="CS336" s="33"/>
      <c r="CT336" s="33"/>
      <c r="CU336" s="33"/>
      <c r="CV336" s="33"/>
      <c r="CW336" s="33"/>
      <c r="CX336" s="33"/>
      <c r="CY336" s="33"/>
      <c r="CZ336" s="33"/>
      <c r="DA336" s="33"/>
      <c r="DB336" s="33"/>
      <c r="DC336" s="33"/>
      <c r="DD336" s="33"/>
      <c r="DE336" s="33"/>
      <c r="DF336" s="33"/>
      <c r="DG336" s="33"/>
    </row>
    <row r="337" spans="1:111" hidden="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33"/>
      <c r="BF337" s="33"/>
      <c r="BG337" s="33"/>
      <c r="BH337" s="33"/>
      <c r="BI337" s="33"/>
      <c r="BJ337" s="33"/>
      <c r="BK337" s="33"/>
      <c r="BL337" s="33"/>
      <c r="BM337" s="33"/>
      <c r="BN337" s="33"/>
      <c r="BO337" s="33"/>
      <c r="BP337" s="33"/>
      <c r="BQ337" s="33"/>
      <c r="BR337" s="33"/>
      <c r="BS337" s="33"/>
      <c r="BT337" s="33"/>
      <c r="BU337" s="33"/>
      <c r="BV337" s="33"/>
      <c r="BW337" s="33"/>
      <c r="BX337" s="33"/>
      <c r="BY337" s="33"/>
      <c r="BZ337" s="33"/>
      <c r="CA337" s="33"/>
      <c r="CB337" s="33"/>
      <c r="CC337" s="33"/>
      <c r="CD337" s="33"/>
      <c r="CE337" s="33"/>
      <c r="CF337" s="33"/>
      <c r="CG337" s="33"/>
      <c r="CH337" s="33"/>
      <c r="CI337" s="33"/>
      <c r="CJ337" s="33"/>
      <c r="CK337" s="33"/>
      <c r="CL337" s="33"/>
      <c r="CM337" s="33"/>
      <c r="CN337" s="33"/>
      <c r="CO337" s="33"/>
      <c r="CP337" s="33"/>
      <c r="CQ337" s="33"/>
      <c r="CR337" s="33"/>
      <c r="CS337" s="33"/>
      <c r="CT337" s="33"/>
      <c r="CU337" s="33"/>
      <c r="CV337" s="33"/>
      <c r="CW337" s="33"/>
      <c r="CX337" s="33"/>
      <c r="CY337" s="33"/>
      <c r="CZ337" s="33"/>
      <c r="DA337" s="33"/>
      <c r="DB337" s="33"/>
      <c r="DC337" s="33"/>
      <c r="DD337" s="33"/>
      <c r="DE337" s="33"/>
      <c r="DF337" s="33"/>
      <c r="DG337" s="33"/>
    </row>
    <row r="338" spans="1:111" hidden="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c r="AX338" s="33"/>
      <c r="AY338" s="33"/>
      <c r="AZ338" s="33"/>
      <c r="BA338" s="33"/>
      <c r="BB338" s="33"/>
      <c r="BC338" s="33"/>
      <c r="BD338" s="33"/>
      <c r="BE338" s="33"/>
      <c r="BF338" s="33"/>
      <c r="BG338" s="33"/>
      <c r="BH338" s="33"/>
      <c r="BI338" s="33"/>
      <c r="BJ338" s="33"/>
      <c r="BK338" s="33"/>
      <c r="BL338" s="33"/>
      <c r="BM338" s="33"/>
      <c r="BN338" s="33"/>
      <c r="BO338" s="33"/>
      <c r="BP338" s="33"/>
      <c r="BQ338" s="33"/>
      <c r="BR338" s="33"/>
      <c r="BS338" s="33"/>
      <c r="BT338" s="33"/>
      <c r="BU338" s="33"/>
      <c r="BV338" s="33"/>
      <c r="BW338" s="33"/>
      <c r="BX338" s="33"/>
      <c r="BY338" s="33"/>
      <c r="BZ338" s="33"/>
      <c r="CA338" s="33"/>
      <c r="CB338" s="33"/>
      <c r="CC338" s="33"/>
      <c r="CD338" s="33"/>
      <c r="CE338" s="33"/>
      <c r="CF338" s="33"/>
      <c r="CG338" s="33"/>
      <c r="CH338" s="33"/>
      <c r="CI338" s="33"/>
      <c r="CJ338" s="33"/>
      <c r="CK338" s="33"/>
      <c r="CL338" s="33"/>
      <c r="CM338" s="33"/>
      <c r="CN338" s="33"/>
      <c r="CO338" s="33"/>
      <c r="CP338" s="33"/>
      <c r="CQ338" s="33"/>
      <c r="CR338" s="33"/>
      <c r="CS338" s="33"/>
      <c r="CT338" s="33"/>
      <c r="CU338" s="33"/>
      <c r="CV338" s="33"/>
      <c r="CW338" s="33"/>
      <c r="CX338" s="33"/>
      <c r="CY338" s="33"/>
      <c r="CZ338" s="33"/>
      <c r="DA338" s="33"/>
      <c r="DB338" s="33"/>
      <c r="DC338" s="33"/>
      <c r="DD338" s="33"/>
      <c r="DE338" s="33"/>
      <c r="DF338" s="33"/>
      <c r="DG338" s="33"/>
    </row>
    <row r="339" spans="1:111" hidden="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3"/>
      <c r="AP339" s="33"/>
      <c r="AQ339" s="33"/>
      <c r="AR339" s="33"/>
      <c r="AS339" s="33"/>
      <c r="AT339" s="33"/>
      <c r="AU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33"/>
      <c r="BU339" s="33"/>
      <c r="BV339" s="33"/>
      <c r="BW339" s="33"/>
      <c r="BX339" s="33"/>
      <c r="BY339" s="33"/>
      <c r="BZ339" s="33"/>
      <c r="CA339" s="33"/>
      <c r="CB339" s="33"/>
      <c r="CC339" s="33"/>
      <c r="CD339" s="33"/>
      <c r="CE339" s="33"/>
      <c r="CF339" s="33"/>
      <c r="CG339" s="33"/>
      <c r="CH339" s="33"/>
      <c r="CI339" s="33"/>
      <c r="CJ339" s="33"/>
      <c r="CK339" s="33"/>
      <c r="CL339" s="33"/>
      <c r="CM339" s="33"/>
      <c r="CN339" s="33"/>
      <c r="CO339" s="33"/>
      <c r="CP339" s="33"/>
      <c r="CQ339" s="33"/>
      <c r="CR339" s="33"/>
      <c r="CS339" s="33"/>
      <c r="CT339" s="33"/>
      <c r="CU339" s="33"/>
      <c r="CV339" s="33"/>
      <c r="CW339" s="33"/>
      <c r="CX339" s="33"/>
      <c r="CY339" s="33"/>
      <c r="CZ339" s="33"/>
      <c r="DA339" s="33"/>
      <c r="DB339" s="33"/>
      <c r="DC339" s="33"/>
      <c r="DD339" s="33"/>
      <c r="DE339" s="33"/>
      <c r="DF339" s="33"/>
      <c r="DG339" s="33"/>
    </row>
    <row r="340" spans="1:111" hidden="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c r="AX340" s="33"/>
      <c r="AY340" s="33"/>
      <c r="AZ340" s="33"/>
      <c r="BA340" s="33"/>
      <c r="BB340" s="33"/>
      <c r="BC340" s="33"/>
      <c r="BD340" s="33"/>
      <c r="BE340" s="33"/>
      <c r="BF340" s="33"/>
      <c r="BG340" s="33"/>
      <c r="BH340" s="33"/>
      <c r="BI340" s="33"/>
      <c r="BJ340" s="33"/>
      <c r="BK340" s="33"/>
      <c r="BL340" s="33"/>
      <c r="BM340" s="33"/>
      <c r="BN340" s="33"/>
      <c r="BO340" s="33"/>
      <c r="BP340" s="33"/>
      <c r="BQ340" s="33"/>
      <c r="BR340" s="33"/>
      <c r="BS340" s="33"/>
      <c r="BT340" s="33"/>
      <c r="BU340" s="33"/>
      <c r="BV340" s="33"/>
      <c r="BW340" s="33"/>
      <c r="BX340" s="33"/>
      <c r="BY340" s="33"/>
      <c r="BZ340" s="33"/>
      <c r="CA340" s="33"/>
      <c r="CB340" s="33"/>
      <c r="CC340" s="33"/>
      <c r="CD340" s="33"/>
      <c r="CE340" s="33"/>
      <c r="CF340" s="33"/>
      <c r="CG340" s="33"/>
      <c r="CH340" s="33"/>
      <c r="CI340" s="33"/>
      <c r="CJ340" s="33"/>
      <c r="CK340" s="33"/>
      <c r="CL340" s="33"/>
      <c r="CM340" s="33"/>
      <c r="CN340" s="33"/>
      <c r="CO340" s="33"/>
      <c r="CP340" s="33"/>
      <c r="CQ340" s="33"/>
      <c r="CR340" s="33"/>
      <c r="CS340" s="33"/>
      <c r="CT340" s="33"/>
      <c r="CU340" s="33"/>
      <c r="CV340" s="33"/>
      <c r="CW340" s="33"/>
      <c r="CX340" s="33"/>
      <c r="CY340" s="33"/>
      <c r="CZ340" s="33"/>
      <c r="DA340" s="33"/>
      <c r="DB340" s="33"/>
      <c r="DC340" s="33"/>
      <c r="DD340" s="33"/>
      <c r="DE340" s="33"/>
      <c r="DF340" s="33"/>
      <c r="DG340" s="33"/>
    </row>
    <row r="341" spans="1:111" hidden="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33"/>
      <c r="BU341" s="33"/>
      <c r="BV341" s="33"/>
      <c r="BW341" s="33"/>
      <c r="BX341" s="33"/>
      <c r="BY341" s="33"/>
      <c r="BZ341" s="33"/>
      <c r="CA341" s="33"/>
      <c r="CB341" s="33"/>
      <c r="CC341" s="33"/>
      <c r="CD341" s="33"/>
      <c r="CE341" s="33"/>
      <c r="CF341" s="33"/>
      <c r="CG341" s="33"/>
      <c r="CH341" s="33"/>
      <c r="CI341" s="33"/>
      <c r="CJ341" s="33"/>
      <c r="CK341" s="33"/>
      <c r="CL341" s="33"/>
      <c r="CM341" s="33"/>
      <c r="CN341" s="33"/>
      <c r="CO341" s="33"/>
      <c r="CP341" s="33"/>
      <c r="CQ341" s="33"/>
      <c r="CR341" s="33"/>
      <c r="CS341" s="33"/>
      <c r="CT341" s="33"/>
      <c r="CU341" s="33"/>
      <c r="CV341" s="33"/>
      <c r="CW341" s="33"/>
      <c r="CX341" s="33"/>
      <c r="CY341" s="33"/>
      <c r="CZ341" s="33"/>
      <c r="DA341" s="33"/>
      <c r="DB341" s="33"/>
      <c r="DC341" s="33"/>
      <c r="DD341" s="33"/>
      <c r="DE341" s="33"/>
      <c r="DF341" s="33"/>
      <c r="DG341" s="33"/>
    </row>
    <row r="342" spans="1:111" hidden="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33"/>
      <c r="BU342" s="33"/>
      <c r="BV342" s="33"/>
      <c r="BW342" s="33"/>
      <c r="BX342" s="33"/>
      <c r="BY342" s="33"/>
      <c r="BZ342" s="33"/>
      <c r="CA342" s="33"/>
      <c r="CB342" s="33"/>
      <c r="CC342" s="33"/>
      <c r="CD342" s="33"/>
      <c r="CE342" s="33"/>
      <c r="CF342" s="33"/>
      <c r="CG342" s="33"/>
      <c r="CH342" s="33"/>
      <c r="CI342" s="33"/>
      <c r="CJ342" s="33"/>
      <c r="CK342" s="33"/>
      <c r="CL342" s="33"/>
      <c r="CM342" s="33"/>
      <c r="CN342" s="33"/>
      <c r="CO342" s="33"/>
      <c r="CP342" s="33"/>
      <c r="CQ342" s="33"/>
      <c r="CR342" s="33"/>
      <c r="CS342" s="33"/>
      <c r="CT342" s="33"/>
      <c r="CU342" s="33"/>
      <c r="CV342" s="33"/>
      <c r="CW342" s="33"/>
      <c r="CX342" s="33"/>
      <c r="CY342" s="33"/>
      <c r="CZ342" s="33"/>
      <c r="DA342" s="33"/>
      <c r="DB342" s="33"/>
      <c r="DC342" s="33"/>
      <c r="DD342" s="33"/>
      <c r="DE342" s="33"/>
      <c r="DF342" s="33"/>
      <c r="DG342" s="33"/>
    </row>
    <row r="343" spans="1:111" hidden="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c r="AX343" s="33"/>
      <c r="AY343" s="33"/>
      <c r="AZ343" s="33"/>
      <c r="BA343" s="33"/>
      <c r="BB343" s="33"/>
      <c r="BC343" s="33"/>
      <c r="BD343" s="33"/>
      <c r="BE343" s="33"/>
      <c r="BF343" s="33"/>
      <c r="BG343" s="33"/>
      <c r="BH343" s="33"/>
      <c r="BI343" s="33"/>
      <c r="BJ343" s="33"/>
      <c r="BK343" s="33"/>
      <c r="BL343" s="33"/>
      <c r="BM343" s="33"/>
      <c r="BN343" s="33"/>
      <c r="BO343" s="33"/>
      <c r="BP343" s="33"/>
      <c r="BQ343" s="33"/>
      <c r="BR343" s="33"/>
      <c r="BS343" s="33"/>
      <c r="BT343" s="33"/>
      <c r="BU343" s="33"/>
      <c r="BV343" s="33"/>
      <c r="BW343" s="33"/>
      <c r="BX343" s="33"/>
      <c r="BY343" s="33"/>
      <c r="BZ343" s="33"/>
      <c r="CA343" s="33"/>
      <c r="CB343" s="33"/>
      <c r="CC343" s="33"/>
      <c r="CD343" s="33"/>
      <c r="CE343" s="33"/>
      <c r="CF343" s="33"/>
      <c r="CG343" s="33"/>
      <c r="CH343" s="33"/>
      <c r="CI343" s="33"/>
      <c r="CJ343" s="33"/>
      <c r="CK343" s="33"/>
      <c r="CL343" s="33"/>
      <c r="CM343" s="33"/>
      <c r="CN343" s="33"/>
      <c r="CO343" s="33"/>
      <c r="CP343" s="33"/>
      <c r="CQ343" s="33"/>
      <c r="CR343" s="33"/>
      <c r="CS343" s="33"/>
      <c r="CT343" s="33"/>
      <c r="CU343" s="33"/>
      <c r="CV343" s="33"/>
      <c r="CW343" s="33"/>
      <c r="CX343" s="33"/>
      <c r="CY343" s="33"/>
      <c r="CZ343" s="33"/>
      <c r="DA343" s="33"/>
      <c r="DB343" s="33"/>
      <c r="DC343" s="33"/>
      <c r="DD343" s="33"/>
      <c r="DE343" s="33"/>
      <c r="DF343" s="33"/>
      <c r="DG343" s="33"/>
    </row>
    <row r="344" spans="1:111" hidden="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c r="AX344" s="33"/>
      <c r="AY344" s="33"/>
      <c r="AZ344" s="33"/>
      <c r="BA344" s="33"/>
      <c r="BB344" s="33"/>
      <c r="BC344" s="33"/>
      <c r="BD344" s="33"/>
      <c r="BE344" s="33"/>
      <c r="BF344" s="33"/>
      <c r="BG344" s="33"/>
      <c r="BH344" s="33"/>
      <c r="BI344" s="33"/>
      <c r="BJ344" s="33"/>
      <c r="BK344" s="33"/>
      <c r="BL344" s="33"/>
      <c r="BM344" s="33"/>
      <c r="BN344" s="33"/>
      <c r="BO344" s="33"/>
      <c r="BP344" s="33"/>
      <c r="BQ344" s="33"/>
      <c r="BR344" s="33"/>
      <c r="BS344" s="33"/>
      <c r="BT344" s="33"/>
      <c r="BU344" s="33"/>
      <c r="BV344" s="33"/>
      <c r="BW344" s="33"/>
      <c r="BX344" s="33"/>
      <c r="BY344" s="33"/>
      <c r="BZ344" s="33"/>
      <c r="CA344" s="33"/>
      <c r="CB344" s="33"/>
      <c r="CC344" s="33"/>
      <c r="CD344" s="33"/>
      <c r="CE344" s="33"/>
      <c r="CF344" s="33"/>
      <c r="CG344" s="33"/>
      <c r="CH344" s="33"/>
      <c r="CI344" s="33"/>
      <c r="CJ344" s="33"/>
      <c r="CK344" s="33"/>
      <c r="CL344" s="33"/>
      <c r="CM344" s="33"/>
      <c r="CN344" s="33"/>
      <c r="CO344" s="33"/>
      <c r="CP344" s="33"/>
      <c r="CQ344" s="33"/>
      <c r="CR344" s="33"/>
      <c r="CS344" s="33"/>
      <c r="CT344" s="33"/>
      <c r="CU344" s="33"/>
      <c r="CV344" s="33"/>
      <c r="CW344" s="33"/>
      <c r="CX344" s="33"/>
      <c r="CY344" s="33"/>
      <c r="CZ344" s="33"/>
      <c r="DA344" s="33"/>
      <c r="DB344" s="33"/>
      <c r="DC344" s="33"/>
      <c r="DD344" s="33"/>
      <c r="DE344" s="33"/>
      <c r="DF344" s="33"/>
      <c r="DG344" s="33"/>
    </row>
    <row r="345" spans="1:111" hidden="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c r="AX345" s="33"/>
      <c r="AY345" s="33"/>
      <c r="AZ345" s="33"/>
      <c r="BA345" s="33"/>
      <c r="BB345" s="33"/>
      <c r="BC345" s="33"/>
      <c r="BD345" s="33"/>
      <c r="BE345" s="33"/>
      <c r="BF345" s="33"/>
      <c r="BG345" s="33"/>
      <c r="BH345" s="33"/>
      <c r="BI345" s="33"/>
      <c r="BJ345" s="33"/>
      <c r="BK345" s="33"/>
      <c r="BL345" s="33"/>
      <c r="BM345" s="33"/>
      <c r="BN345" s="33"/>
      <c r="BO345" s="33"/>
      <c r="BP345" s="33"/>
      <c r="BQ345" s="33"/>
      <c r="BR345" s="33"/>
      <c r="BS345" s="33"/>
      <c r="BT345" s="33"/>
      <c r="BU345" s="33"/>
      <c r="BV345" s="33"/>
      <c r="BW345" s="33"/>
      <c r="BX345" s="33"/>
      <c r="BY345" s="33"/>
      <c r="BZ345" s="33"/>
      <c r="CA345" s="33"/>
      <c r="CB345" s="33"/>
      <c r="CC345" s="33"/>
      <c r="CD345" s="33"/>
      <c r="CE345" s="33"/>
      <c r="CF345" s="33"/>
      <c r="CG345" s="33"/>
      <c r="CH345" s="33"/>
      <c r="CI345" s="33"/>
      <c r="CJ345" s="33"/>
      <c r="CK345" s="33"/>
      <c r="CL345" s="33"/>
      <c r="CM345" s="33"/>
      <c r="CN345" s="33"/>
      <c r="CO345" s="33"/>
      <c r="CP345" s="33"/>
      <c r="CQ345" s="33"/>
      <c r="CR345" s="33"/>
      <c r="CS345" s="33"/>
      <c r="CT345" s="33"/>
      <c r="CU345" s="33"/>
      <c r="CV345" s="33"/>
      <c r="CW345" s="33"/>
      <c r="CX345" s="33"/>
      <c r="CY345" s="33"/>
      <c r="CZ345" s="33"/>
      <c r="DA345" s="33"/>
      <c r="DB345" s="33"/>
      <c r="DC345" s="33"/>
      <c r="DD345" s="33"/>
      <c r="DE345" s="33"/>
      <c r="DF345" s="33"/>
      <c r="DG345" s="33"/>
    </row>
    <row r="346" spans="1:111" hidden="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3"/>
      <c r="AP346" s="33"/>
      <c r="AQ346" s="33"/>
      <c r="AR346" s="33"/>
      <c r="AS346" s="33"/>
      <c r="AT346" s="33"/>
      <c r="AU346" s="33"/>
      <c r="AV346" s="33"/>
      <c r="AW346" s="33"/>
      <c r="AX346" s="33"/>
      <c r="AY346" s="33"/>
      <c r="AZ346" s="33"/>
      <c r="BA346" s="33"/>
      <c r="BB346" s="33"/>
      <c r="BC346" s="33"/>
      <c r="BD346" s="33"/>
      <c r="BE346" s="33"/>
      <c r="BF346" s="33"/>
      <c r="BG346" s="33"/>
      <c r="BH346" s="33"/>
      <c r="BI346" s="33"/>
      <c r="BJ346" s="33"/>
      <c r="BK346" s="33"/>
      <c r="BL346" s="33"/>
      <c r="BM346" s="33"/>
      <c r="BN346" s="33"/>
      <c r="BO346" s="33"/>
      <c r="BP346" s="33"/>
      <c r="BQ346" s="33"/>
      <c r="BR346" s="33"/>
      <c r="BS346" s="33"/>
      <c r="BT346" s="33"/>
      <c r="BU346" s="33"/>
      <c r="BV346" s="33"/>
      <c r="BW346" s="33"/>
      <c r="BX346" s="33"/>
      <c r="BY346" s="33"/>
      <c r="BZ346" s="33"/>
      <c r="CA346" s="33"/>
      <c r="CB346" s="33"/>
      <c r="CC346" s="33"/>
      <c r="CD346" s="33"/>
      <c r="CE346" s="33"/>
      <c r="CF346" s="33"/>
      <c r="CG346" s="33"/>
      <c r="CH346" s="33"/>
      <c r="CI346" s="33"/>
      <c r="CJ346" s="33"/>
      <c r="CK346" s="33"/>
      <c r="CL346" s="33"/>
      <c r="CM346" s="33"/>
      <c r="CN346" s="33"/>
      <c r="CO346" s="33"/>
      <c r="CP346" s="33"/>
      <c r="CQ346" s="33"/>
      <c r="CR346" s="33"/>
      <c r="CS346" s="33"/>
      <c r="CT346" s="33"/>
      <c r="CU346" s="33"/>
      <c r="CV346" s="33"/>
      <c r="CW346" s="33"/>
      <c r="CX346" s="33"/>
      <c r="CY346" s="33"/>
      <c r="CZ346" s="33"/>
      <c r="DA346" s="33"/>
      <c r="DB346" s="33"/>
      <c r="DC346" s="33"/>
      <c r="DD346" s="33"/>
      <c r="DE346" s="33"/>
      <c r="DF346" s="33"/>
      <c r="DG346" s="33"/>
    </row>
    <row r="347" spans="1:111" hidden="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c r="AX347" s="33"/>
      <c r="AY347" s="33"/>
      <c r="AZ347" s="33"/>
      <c r="BA347" s="33"/>
      <c r="BB347" s="33"/>
      <c r="BC347" s="33"/>
      <c r="BD347" s="33"/>
      <c r="BE347" s="33"/>
      <c r="BF347" s="33"/>
      <c r="BG347" s="33"/>
      <c r="BH347" s="33"/>
      <c r="BI347" s="33"/>
      <c r="BJ347" s="33"/>
      <c r="BK347" s="33"/>
      <c r="BL347" s="33"/>
      <c r="BM347" s="33"/>
      <c r="BN347" s="33"/>
      <c r="BO347" s="33"/>
      <c r="BP347" s="33"/>
      <c r="BQ347" s="33"/>
      <c r="BR347" s="33"/>
      <c r="BS347" s="33"/>
      <c r="BT347" s="33"/>
      <c r="BU347" s="33"/>
      <c r="BV347" s="33"/>
      <c r="BW347" s="33"/>
      <c r="BX347" s="33"/>
      <c r="BY347" s="33"/>
      <c r="BZ347" s="33"/>
      <c r="CA347" s="33"/>
      <c r="CB347" s="33"/>
      <c r="CC347" s="33"/>
      <c r="CD347" s="33"/>
      <c r="CE347" s="33"/>
      <c r="CF347" s="33"/>
      <c r="CG347" s="33"/>
      <c r="CH347" s="33"/>
      <c r="CI347" s="33"/>
      <c r="CJ347" s="33"/>
      <c r="CK347" s="33"/>
      <c r="CL347" s="33"/>
      <c r="CM347" s="33"/>
      <c r="CN347" s="33"/>
      <c r="CO347" s="33"/>
      <c r="CP347" s="33"/>
      <c r="CQ347" s="33"/>
      <c r="CR347" s="33"/>
      <c r="CS347" s="33"/>
      <c r="CT347" s="33"/>
      <c r="CU347" s="33"/>
      <c r="CV347" s="33"/>
      <c r="CW347" s="33"/>
      <c r="CX347" s="33"/>
      <c r="CY347" s="33"/>
      <c r="CZ347" s="33"/>
      <c r="DA347" s="33"/>
      <c r="DB347" s="33"/>
      <c r="DC347" s="33"/>
      <c r="DD347" s="33"/>
      <c r="DE347" s="33"/>
      <c r="DF347" s="33"/>
      <c r="DG347" s="33"/>
    </row>
    <row r="348" spans="1:111" hidden="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c r="AX348" s="33"/>
      <c r="AY348" s="33"/>
      <c r="AZ348" s="33"/>
      <c r="BA348" s="33"/>
      <c r="BB348" s="33"/>
      <c r="BC348" s="33"/>
      <c r="BD348" s="33"/>
      <c r="BE348" s="33"/>
      <c r="BF348" s="33"/>
      <c r="BG348" s="33"/>
      <c r="BH348" s="33"/>
      <c r="BI348" s="33"/>
      <c r="BJ348" s="33"/>
      <c r="BK348" s="33"/>
      <c r="BL348" s="33"/>
      <c r="BM348" s="33"/>
      <c r="BN348" s="33"/>
      <c r="BO348" s="33"/>
      <c r="BP348" s="33"/>
      <c r="BQ348" s="33"/>
      <c r="BR348" s="33"/>
      <c r="BS348" s="33"/>
      <c r="BT348" s="33"/>
      <c r="BU348" s="33"/>
      <c r="BV348" s="33"/>
      <c r="BW348" s="33"/>
      <c r="BX348" s="33"/>
      <c r="BY348" s="33"/>
      <c r="BZ348" s="33"/>
      <c r="CA348" s="33"/>
      <c r="CB348" s="33"/>
      <c r="CC348" s="33"/>
      <c r="CD348" s="33"/>
      <c r="CE348" s="33"/>
      <c r="CF348" s="33"/>
      <c r="CG348" s="33"/>
      <c r="CH348" s="33"/>
      <c r="CI348" s="33"/>
      <c r="CJ348" s="33"/>
      <c r="CK348" s="33"/>
      <c r="CL348" s="33"/>
      <c r="CM348" s="33"/>
      <c r="CN348" s="33"/>
      <c r="CO348" s="33"/>
      <c r="CP348" s="33"/>
      <c r="CQ348" s="33"/>
      <c r="CR348" s="33"/>
      <c r="CS348" s="33"/>
      <c r="CT348" s="33"/>
      <c r="CU348" s="33"/>
      <c r="CV348" s="33"/>
      <c r="CW348" s="33"/>
      <c r="CX348" s="33"/>
      <c r="CY348" s="33"/>
      <c r="CZ348" s="33"/>
      <c r="DA348" s="33"/>
      <c r="DB348" s="33"/>
      <c r="DC348" s="33"/>
      <c r="DD348" s="33"/>
      <c r="DE348" s="33"/>
      <c r="DF348" s="33"/>
      <c r="DG348" s="33"/>
    </row>
    <row r="349" spans="1:111" hidden="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c r="AX349" s="33"/>
      <c r="AY349" s="33"/>
      <c r="AZ349" s="33"/>
      <c r="BA349" s="33"/>
      <c r="BB349" s="33"/>
      <c r="BC349" s="33"/>
      <c r="BD349" s="33"/>
      <c r="BE349" s="33"/>
      <c r="BF349" s="33"/>
      <c r="BG349" s="33"/>
      <c r="BH349" s="33"/>
      <c r="BI349" s="33"/>
      <c r="BJ349" s="33"/>
      <c r="BK349" s="33"/>
      <c r="BL349" s="33"/>
      <c r="BM349" s="33"/>
      <c r="BN349" s="33"/>
      <c r="BO349" s="33"/>
      <c r="BP349" s="33"/>
      <c r="BQ349" s="33"/>
      <c r="BR349" s="33"/>
      <c r="BS349" s="33"/>
      <c r="BT349" s="33"/>
      <c r="BU349" s="33"/>
      <c r="BV349" s="33"/>
      <c r="BW349" s="33"/>
      <c r="BX349" s="33"/>
      <c r="BY349" s="33"/>
      <c r="BZ349" s="33"/>
      <c r="CA349" s="33"/>
      <c r="CB349" s="33"/>
      <c r="CC349" s="33"/>
      <c r="CD349" s="33"/>
      <c r="CE349" s="33"/>
      <c r="CF349" s="33"/>
      <c r="CG349" s="33"/>
      <c r="CH349" s="33"/>
      <c r="CI349" s="33"/>
      <c r="CJ349" s="33"/>
      <c r="CK349" s="33"/>
      <c r="CL349" s="33"/>
      <c r="CM349" s="33"/>
      <c r="CN349" s="33"/>
      <c r="CO349" s="33"/>
      <c r="CP349" s="33"/>
      <c r="CQ349" s="33"/>
      <c r="CR349" s="33"/>
      <c r="CS349" s="33"/>
      <c r="CT349" s="33"/>
      <c r="CU349" s="33"/>
      <c r="CV349" s="33"/>
      <c r="CW349" s="33"/>
      <c r="CX349" s="33"/>
      <c r="CY349" s="33"/>
      <c r="CZ349" s="33"/>
      <c r="DA349" s="33"/>
      <c r="DB349" s="33"/>
      <c r="DC349" s="33"/>
      <c r="DD349" s="33"/>
      <c r="DE349" s="33"/>
      <c r="DF349" s="33"/>
      <c r="DG349" s="33"/>
    </row>
    <row r="350" spans="1:111" hidden="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c r="AX350" s="33"/>
      <c r="AY350" s="33"/>
      <c r="AZ350" s="33"/>
      <c r="BA350" s="33"/>
      <c r="BB350" s="33"/>
      <c r="BC350" s="33"/>
      <c r="BD350" s="33"/>
      <c r="BE350" s="33"/>
      <c r="BF350" s="33"/>
      <c r="BG350" s="33"/>
      <c r="BH350" s="33"/>
      <c r="BI350" s="33"/>
      <c r="BJ350" s="33"/>
      <c r="BK350" s="33"/>
      <c r="BL350" s="33"/>
      <c r="BM350" s="33"/>
      <c r="BN350" s="33"/>
      <c r="BO350" s="33"/>
      <c r="BP350" s="33"/>
      <c r="BQ350" s="33"/>
      <c r="BR350" s="33"/>
      <c r="BS350" s="33"/>
      <c r="BT350" s="33"/>
      <c r="BU350" s="33"/>
      <c r="BV350" s="33"/>
      <c r="BW350" s="33"/>
      <c r="BX350" s="33"/>
      <c r="BY350" s="33"/>
      <c r="BZ350" s="33"/>
      <c r="CA350" s="33"/>
      <c r="CB350" s="33"/>
      <c r="CC350" s="33"/>
      <c r="CD350" s="33"/>
      <c r="CE350" s="33"/>
      <c r="CF350" s="33"/>
      <c r="CG350" s="33"/>
      <c r="CH350" s="33"/>
      <c r="CI350" s="33"/>
      <c r="CJ350" s="33"/>
      <c r="CK350" s="33"/>
      <c r="CL350" s="33"/>
      <c r="CM350" s="33"/>
      <c r="CN350" s="33"/>
      <c r="CO350" s="33"/>
      <c r="CP350" s="33"/>
      <c r="CQ350" s="33"/>
      <c r="CR350" s="33"/>
      <c r="CS350" s="33"/>
      <c r="CT350" s="33"/>
      <c r="CU350" s="33"/>
      <c r="CV350" s="33"/>
      <c r="CW350" s="33"/>
      <c r="CX350" s="33"/>
      <c r="CY350" s="33"/>
      <c r="CZ350" s="33"/>
      <c r="DA350" s="33"/>
      <c r="DB350" s="33"/>
      <c r="DC350" s="33"/>
      <c r="DD350" s="33"/>
      <c r="DE350" s="33"/>
      <c r="DF350" s="33"/>
      <c r="DG350" s="33"/>
    </row>
    <row r="351" spans="1:111" hidden="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3"/>
      <c r="AP351" s="33"/>
      <c r="AQ351" s="33"/>
      <c r="AR351" s="33"/>
      <c r="AS351" s="33"/>
      <c r="AT351" s="33"/>
      <c r="AU351" s="33"/>
      <c r="AV351" s="33"/>
      <c r="AW351" s="33"/>
      <c r="AX351" s="33"/>
      <c r="AY351" s="33"/>
      <c r="AZ351" s="33"/>
      <c r="BA351" s="33"/>
      <c r="BB351" s="33"/>
      <c r="BC351" s="33"/>
      <c r="BD351" s="33"/>
      <c r="BE351" s="33"/>
      <c r="BF351" s="33"/>
      <c r="BG351" s="33"/>
      <c r="BH351" s="33"/>
      <c r="BI351" s="33"/>
      <c r="BJ351" s="33"/>
      <c r="BK351" s="33"/>
      <c r="BL351" s="33"/>
      <c r="BM351" s="33"/>
      <c r="BN351" s="33"/>
      <c r="BO351" s="33"/>
      <c r="BP351" s="33"/>
      <c r="BQ351" s="33"/>
      <c r="BR351" s="33"/>
      <c r="BS351" s="33"/>
      <c r="BT351" s="33"/>
      <c r="BU351" s="33"/>
      <c r="BV351" s="33"/>
      <c r="BW351" s="33"/>
      <c r="BX351" s="33"/>
      <c r="BY351" s="33"/>
      <c r="BZ351" s="33"/>
      <c r="CA351" s="33"/>
      <c r="CB351" s="33"/>
      <c r="CC351" s="33"/>
      <c r="CD351" s="33"/>
      <c r="CE351" s="33"/>
      <c r="CF351" s="33"/>
      <c r="CG351" s="33"/>
      <c r="CH351" s="33"/>
      <c r="CI351" s="33"/>
      <c r="CJ351" s="33"/>
      <c r="CK351" s="33"/>
      <c r="CL351" s="33"/>
      <c r="CM351" s="33"/>
      <c r="CN351" s="33"/>
      <c r="CO351" s="33"/>
      <c r="CP351" s="33"/>
      <c r="CQ351" s="33"/>
      <c r="CR351" s="33"/>
      <c r="CS351" s="33"/>
      <c r="CT351" s="33"/>
      <c r="CU351" s="33"/>
      <c r="CV351" s="33"/>
      <c r="CW351" s="33"/>
      <c r="CX351" s="33"/>
      <c r="CY351" s="33"/>
      <c r="CZ351" s="33"/>
      <c r="DA351" s="33"/>
      <c r="DB351" s="33"/>
      <c r="DC351" s="33"/>
      <c r="DD351" s="33"/>
      <c r="DE351" s="33"/>
      <c r="DF351" s="33"/>
      <c r="DG351" s="33"/>
    </row>
    <row r="352" spans="1:111" hidden="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c r="AX352" s="33"/>
      <c r="AY352" s="33"/>
      <c r="AZ352" s="33"/>
      <c r="BA352" s="33"/>
      <c r="BB352" s="33"/>
      <c r="BC352" s="33"/>
      <c r="BD352" s="33"/>
      <c r="BE352" s="33"/>
      <c r="BF352" s="33"/>
      <c r="BG352" s="33"/>
      <c r="BH352" s="33"/>
      <c r="BI352" s="33"/>
      <c r="BJ352" s="33"/>
      <c r="BK352" s="33"/>
      <c r="BL352" s="33"/>
      <c r="BM352" s="33"/>
      <c r="BN352" s="33"/>
      <c r="BO352" s="33"/>
      <c r="BP352" s="33"/>
      <c r="BQ352" s="33"/>
      <c r="BR352" s="33"/>
      <c r="BS352" s="33"/>
      <c r="BT352" s="33"/>
      <c r="BU352" s="33"/>
      <c r="BV352" s="33"/>
      <c r="BW352" s="33"/>
      <c r="BX352" s="33"/>
      <c r="BY352" s="33"/>
      <c r="BZ352" s="33"/>
      <c r="CA352" s="33"/>
      <c r="CB352" s="33"/>
      <c r="CC352" s="33"/>
      <c r="CD352" s="33"/>
      <c r="CE352" s="33"/>
      <c r="CF352" s="33"/>
      <c r="CG352" s="33"/>
      <c r="CH352" s="33"/>
      <c r="CI352" s="33"/>
      <c r="CJ352" s="33"/>
      <c r="CK352" s="33"/>
      <c r="CL352" s="33"/>
      <c r="CM352" s="33"/>
      <c r="CN352" s="33"/>
      <c r="CO352" s="33"/>
      <c r="CP352" s="33"/>
      <c r="CQ352" s="33"/>
      <c r="CR352" s="33"/>
      <c r="CS352" s="33"/>
      <c r="CT352" s="33"/>
      <c r="CU352" s="33"/>
      <c r="CV352" s="33"/>
      <c r="CW352" s="33"/>
      <c r="CX352" s="33"/>
      <c r="CY352" s="33"/>
      <c r="CZ352" s="33"/>
      <c r="DA352" s="33"/>
      <c r="DB352" s="33"/>
      <c r="DC352" s="33"/>
      <c r="DD352" s="33"/>
      <c r="DE352" s="33"/>
      <c r="DF352" s="33"/>
      <c r="DG352" s="33"/>
    </row>
    <row r="353" spans="1:111" hidden="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c r="AK353" s="33"/>
      <c r="AL353" s="33"/>
      <c r="AM353" s="33"/>
      <c r="AN353" s="33"/>
      <c r="AO353" s="33"/>
      <c r="AP353" s="33"/>
      <c r="AQ353" s="33"/>
      <c r="AR353" s="33"/>
      <c r="AS353" s="33"/>
      <c r="AT353" s="33"/>
      <c r="AU353" s="33"/>
      <c r="AV353" s="33"/>
      <c r="AW353" s="33"/>
      <c r="AX353" s="33"/>
      <c r="AY353" s="33"/>
      <c r="AZ353" s="33"/>
      <c r="BA353" s="33"/>
      <c r="BB353" s="33"/>
      <c r="BC353" s="33"/>
      <c r="BD353" s="33"/>
      <c r="BE353" s="33"/>
      <c r="BF353" s="33"/>
      <c r="BG353" s="33"/>
      <c r="BH353" s="33"/>
      <c r="BI353" s="33"/>
      <c r="BJ353" s="33"/>
      <c r="BK353" s="33"/>
      <c r="BL353" s="33"/>
      <c r="BM353" s="33"/>
      <c r="BN353" s="33"/>
      <c r="BO353" s="33"/>
      <c r="BP353" s="33"/>
      <c r="BQ353" s="33"/>
      <c r="BR353" s="33"/>
      <c r="BS353" s="33"/>
      <c r="BT353" s="33"/>
      <c r="BU353" s="33"/>
      <c r="BV353" s="33"/>
      <c r="BW353" s="33"/>
      <c r="BX353" s="33"/>
      <c r="BY353" s="33"/>
      <c r="BZ353" s="33"/>
      <c r="CA353" s="33"/>
      <c r="CB353" s="33"/>
      <c r="CC353" s="33"/>
      <c r="CD353" s="33"/>
      <c r="CE353" s="33"/>
      <c r="CF353" s="33"/>
      <c r="CG353" s="33"/>
      <c r="CH353" s="33"/>
      <c r="CI353" s="33"/>
      <c r="CJ353" s="33"/>
      <c r="CK353" s="33"/>
      <c r="CL353" s="33"/>
      <c r="CM353" s="33"/>
      <c r="CN353" s="33"/>
      <c r="CO353" s="33"/>
      <c r="CP353" s="33"/>
      <c r="CQ353" s="33"/>
      <c r="CR353" s="33"/>
      <c r="CS353" s="33"/>
      <c r="CT353" s="33"/>
      <c r="CU353" s="33"/>
      <c r="CV353" s="33"/>
      <c r="CW353" s="33"/>
      <c r="CX353" s="33"/>
      <c r="CY353" s="33"/>
      <c r="CZ353" s="33"/>
      <c r="DA353" s="33"/>
      <c r="DB353" s="33"/>
      <c r="DC353" s="33"/>
      <c r="DD353" s="33"/>
      <c r="DE353" s="33"/>
      <c r="DF353" s="33"/>
      <c r="DG353" s="33"/>
    </row>
    <row r="354" spans="1:111" hidden="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c r="AX354" s="33"/>
      <c r="AY354" s="33"/>
      <c r="AZ354" s="33"/>
      <c r="BA354" s="33"/>
      <c r="BB354" s="33"/>
      <c r="BC354" s="33"/>
      <c r="BD354" s="33"/>
      <c r="BE354" s="33"/>
      <c r="BF354" s="33"/>
      <c r="BG354" s="33"/>
      <c r="BH354" s="33"/>
      <c r="BI354" s="33"/>
      <c r="BJ354" s="33"/>
      <c r="BK354" s="33"/>
      <c r="BL354" s="33"/>
      <c r="BM354" s="33"/>
      <c r="BN354" s="33"/>
      <c r="BO354" s="33"/>
      <c r="BP354" s="33"/>
      <c r="BQ354" s="33"/>
      <c r="BR354" s="33"/>
      <c r="BS354" s="33"/>
      <c r="BT354" s="33"/>
      <c r="BU354" s="33"/>
      <c r="BV354" s="33"/>
      <c r="BW354" s="33"/>
      <c r="BX354" s="33"/>
      <c r="BY354" s="33"/>
      <c r="BZ354" s="33"/>
      <c r="CA354" s="33"/>
      <c r="CB354" s="33"/>
      <c r="CC354" s="33"/>
      <c r="CD354" s="33"/>
      <c r="CE354" s="33"/>
      <c r="CF354" s="33"/>
      <c r="CG354" s="33"/>
      <c r="CH354" s="33"/>
      <c r="CI354" s="33"/>
      <c r="CJ354" s="33"/>
      <c r="CK354" s="33"/>
      <c r="CL354" s="33"/>
      <c r="CM354" s="33"/>
      <c r="CN354" s="33"/>
      <c r="CO354" s="33"/>
      <c r="CP354" s="33"/>
      <c r="CQ354" s="33"/>
      <c r="CR354" s="33"/>
      <c r="CS354" s="33"/>
      <c r="CT354" s="33"/>
      <c r="CU354" s="33"/>
      <c r="CV354" s="33"/>
      <c r="CW354" s="33"/>
      <c r="CX354" s="33"/>
      <c r="CY354" s="33"/>
      <c r="CZ354" s="33"/>
      <c r="DA354" s="33"/>
      <c r="DB354" s="33"/>
      <c r="DC354" s="33"/>
      <c r="DD354" s="33"/>
      <c r="DE354" s="33"/>
      <c r="DF354" s="33"/>
      <c r="DG354" s="33"/>
    </row>
    <row r="355" spans="1:111" hidden="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c r="AX355" s="33"/>
      <c r="AY355" s="33"/>
      <c r="AZ355" s="33"/>
      <c r="BA355" s="33"/>
      <c r="BB355" s="33"/>
      <c r="BC355" s="33"/>
      <c r="BD355" s="33"/>
      <c r="BE355" s="33"/>
      <c r="BF355" s="33"/>
      <c r="BG355" s="33"/>
      <c r="BH355" s="33"/>
      <c r="BI355" s="33"/>
      <c r="BJ355" s="33"/>
      <c r="BK355" s="33"/>
      <c r="BL355" s="33"/>
      <c r="BM355" s="33"/>
      <c r="BN355" s="33"/>
      <c r="BO355" s="33"/>
      <c r="BP355" s="33"/>
      <c r="BQ355" s="33"/>
      <c r="BR355" s="33"/>
      <c r="BS355" s="33"/>
      <c r="BT355" s="33"/>
      <c r="BU355" s="33"/>
      <c r="BV355" s="33"/>
      <c r="BW355" s="33"/>
      <c r="BX355" s="33"/>
      <c r="BY355" s="33"/>
      <c r="BZ355" s="33"/>
      <c r="CA355" s="33"/>
      <c r="CB355" s="33"/>
      <c r="CC355" s="33"/>
      <c r="CD355" s="33"/>
      <c r="CE355" s="33"/>
      <c r="CF355" s="33"/>
      <c r="CG355" s="33"/>
      <c r="CH355" s="33"/>
      <c r="CI355" s="33"/>
      <c r="CJ355" s="33"/>
      <c r="CK355" s="33"/>
      <c r="CL355" s="33"/>
      <c r="CM355" s="33"/>
      <c r="CN355" s="33"/>
      <c r="CO355" s="33"/>
      <c r="CP355" s="33"/>
      <c r="CQ355" s="33"/>
      <c r="CR355" s="33"/>
      <c r="CS355" s="33"/>
      <c r="CT355" s="33"/>
      <c r="CU355" s="33"/>
      <c r="CV355" s="33"/>
      <c r="CW355" s="33"/>
      <c r="CX355" s="33"/>
      <c r="CY355" s="33"/>
      <c r="CZ355" s="33"/>
      <c r="DA355" s="33"/>
      <c r="DB355" s="33"/>
      <c r="DC355" s="33"/>
      <c r="DD355" s="33"/>
      <c r="DE355" s="33"/>
      <c r="DF355" s="33"/>
      <c r="DG355" s="33"/>
    </row>
    <row r="356" spans="1:111" hidden="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c r="AX356" s="33"/>
      <c r="AY356" s="33"/>
      <c r="AZ356" s="33"/>
      <c r="BA356" s="33"/>
      <c r="BB356" s="33"/>
      <c r="BC356" s="33"/>
      <c r="BD356" s="33"/>
      <c r="BE356" s="33"/>
      <c r="BF356" s="33"/>
      <c r="BG356" s="33"/>
      <c r="BH356" s="33"/>
      <c r="BI356" s="33"/>
      <c r="BJ356" s="33"/>
      <c r="BK356" s="33"/>
      <c r="BL356" s="33"/>
      <c r="BM356" s="33"/>
      <c r="BN356" s="33"/>
      <c r="BO356" s="33"/>
      <c r="BP356" s="33"/>
      <c r="BQ356" s="33"/>
      <c r="BR356" s="33"/>
      <c r="BS356" s="33"/>
      <c r="BT356" s="33"/>
      <c r="BU356" s="33"/>
      <c r="BV356" s="33"/>
      <c r="BW356" s="33"/>
      <c r="BX356" s="33"/>
      <c r="BY356" s="33"/>
      <c r="BZ356" s="33"/>
      <c r="CA356" s="33"/>
      <c r="CB356" s="33"/>
      <c r="CC356" s="33"/>
      <c r="CD356" s="33"/>
      <c r="CE356" s="33"/>
      <c r="CF356" s="33"/>
      <c r="CG356" s="33"/>
      <c r="CH356" s="33"/>
      <c r="CI356" s="33"/>
      <c r="CJ356" s="33"/>
      <c r="CK356" s="33"/>
      <c r="CL356" s="33"/>
      <c r="CM356" s="33"/>
      <c r="CN356" s="33"/>
      <c r="CO356" s="33"/>
      <c r="CP356" s="33"/>
      <c r="CQ356" s="33"/>
      <c r="CR356" s="33"/>
      <c r="CS356" s="33"/>
      <c r="CT356" s="33"/>
      <c r="CU356" s="33"/>
      <c r="CV356" s="33"/>
      <c r="CW356" s="33"/>
      <c r="CX356" s="33"/>
      <c r="CY356" s="33"/>
      <c r="CZ356" s="33"/>
      <c r="DA356" s="33"/>
      <c r="DB356" s="33"/>
      <c r="DC356" s="33"/>
      <c r="DD356" s="33"/>
      <c r="DE356" s="33"/>
      <c r="DF356" s="33"/>
      <c r="DG356" s="33"/>
    </row>
    <row r="357" spans="1:111" hidden="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c r="AX357" s="33"/>
      <c r="AY357" s="33"/>
      <c r="AZ357" s="33"/>
      <c r="BA357" s="33"/>
      <c r="BB357" s="33"/>
      <c r="BC357" s="33"/>
      <c r="BD357" s="33"/>
      <c r="BE357" s="33"/>
      <c r="BF357" s="33"/>
      <c r="BG357" s="33"/>
      <c r="BH357" s="33"/>
      <c r="BI357" s="33"/>
      <c r="BJ357" s="33"/>
      <c r="BK357" s="33"/>
      <c r="BL357" s="33"/>
      <c r="BM357" s="33"/>
      <c r="BN357" s="33"/>
      <c r="BO357" s="33"/>
      <c r="BP357" s="33"/>
      <c r="BQ357" s="33"/>
      <c r="BR357" s="33"/>
      <c r="BS357" s="33"/>
      <c r="BT357" s="33"/>
      <c r="BU357" s="33"/>
      <c r="BV357" s="33"/>
      <c r="BW357" s="33"/>
      <c r="BX357" s="33"/>
      <c r="BY357" s="33"/>
      <c r="BZ357" s="33"/>
      <c r="CA357" s="33"/>
      <c r="CB357" s="33"/>
      <c r="CC357" s="33"/>
      <c r="CD357" s="33"/>
      <c r="CE357" s="33"/>
      <c r="CF357" s="33"/>
      <c r="CG357" s="33"/>
      <c r="CH357" s="33"/>
      <c r="CI357" s="33"/>
      <c r="CJ357" s="33"/>
      <c r="CK357" s="33"/>
      <c r="CL357" s="33"/>
      <c r="CM357" s="33"/>
      <c r="CN357" s="33"/>
      <c r="CO357" s="33"/>
      <c r="CP357" s="33"/>
      <c r="CQ357" s="33"/>
      <c r="CR357" s="33"/>
      <c r="CS357" s="33"/>
      <c r="CT357" s="33"/>
      <c r="CU357" s="33"/>
      <c r="CV357" s="33"/>
      <c r="CW357" s="33"/>
      <c r="CX357" s="33"/>
      <c r="CY357" s="33"/>
      <c r="CZ357" s="33"/>
      <c r="DA357" s="33"/>
      <c r="DB357" s="33"/>
      <c r="DC357" s="33"/>
      <c r="DD357" s="33"/>
      <c r="DE357" s="33"/>
      <c r="DF357" s="33"/>
      <c r="DG357" s="33"/>
    </row>
    <row r="358" spans="1:111" hidden="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c r="BF358" s="33"/>
      <c r="BG358" s="33"/>
      <c r="BH358" s="33"/>
      <c r="BI358" s="33"/>
      <c r="BJ358" s="33"/>
      <c r="BK358" s="33"/>
      <c r="BL358" s="33"/>
      <c r="BM358" s="33"/>
      <c r="BN358" s="33"/>
      <c r="BO358" s="33"/>
      <c r="BP358" s="33"/>
      <c r="BQ358" s="33"/>
      <c r="BR358" s="33"/>
      <c r="BS358" s="33"/>
      <c r="BT358" s="33"/>
      <c r="BU358" s="33"/>
      <c r="BV358" s="33"/>
      <c r="BW358" s="33"/>
      <c r="BX358" s="33"/>
      <c r="BY358" s="33"/>
      <c r="BZ358" s="33"/>
      <c r="CA358" s="33"/>
      <c r="CB358" s="33"/>
      <c r="CC358" s="33"/>
      <c r="CD358" s="33"/>
      <c r="CE358" s="33"/>
      <c r="CF358" s="33"/>
      <c r="CG358" s="33"/>
      <c r="CH358" s="33"/>
      <c r="CI358" s="33"/>
      <c r="CJ358" s="33"/>
      <c r="CK358" s="33"/>
      <c r="CL358" s="33"/>
      <c r="CM358" s="33"/>
      <c r="CN358" s="33"/>
      <c r="CO358" s="33"/>
      <c r="CP358" s="33"/>
      <c r="CQ358" s="33"/>
      <c r="CR358" s="33"/>
      <c r="CS358" s="33"/>
      <c r="CT358" s="33"/>
      <c r="CU358" s="33"/>
      <c r="CV358" s="33"/>
      <c r="CW358" s="33"/>
      <c r="CX358" s="33"/>
      <c r="CY358" s="33"/>
      <c r="CZ358" s="33"/>
      <c r="DA358" s="33"/>
      <c r="DB358" s="33"/>
      <c r="DC358" s="33"/>
      <c r="DD358" s="33"/>
      <c r="DE358" s="33"/>
      <c r="DF358" s="33"/>
      <c r="DG358" s="33"/>
    </row>
    <row r="359" spans="1:111" hidden="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c r="BJ359" s="33"/>
      <c r="BK359" s="33"/>
      <c r="BL359" s="33"/>
      <c r="BM359" s="33"/>
      <c r="BN359" s="33"/>
      <c r="BO359" s="33"/>
      <c r="BP359" s="33"/>
      <c r="BQ359" s="33"/>
      <c r="BR359" s="33"/>
      <c r="BS359" s="33"/>
      <c r="BT359" s="33"/>
      <c r="BU359" s="33"/>
      <c r="BV359" s="33"/>
      <c r="BW359" s="33"/>
      <c r="BX359" s="33"/>
      <c r="BY359" s="33"/>
      <c r="BZ359" s="33"/>
      <c r="CA359" s="33"/>
      <c r="CB359" s="33"/>
      <c r="CC359" s="33"/>
      <c r="CD359" s="33"/>
      <c r="CE359" s="33"/>
      <c r="CF359" s="33"/>
      <c r="CG359" s="33"/>
      <c r="CH359" s="33"/>
      <c r="CI359" s="33"/>
      <c r="CJ359" s="33"/>
      <c r="CK359" s="33"/>
      <c r="CL359" s="33"/>
      <c r="CM359" s="33"/>
      <c r="CN359" s="33"/>
      <c r="CO359" s="33"/>
      <c r="CP359" s="33"/>
      <c r="CQ359" s="33"/>
      <c r="CR359" s="33"/>
      <c r="CS359" s="33"/>
      <c r="CT359" s="33"/>
      <c r="CU359" s="33"/>
      <c r="CV359" s="33"/>
      <c r="CW359" s="33"/>
      <c r="CX359" s="33"/>
      <c r="CY359" s="33"/>
      <c r="CZ359" s="33"/>
      <c r="DA359" s="33"/>
      <c r="DB359" s="33"/>
      <c r="DC359" s="33"/>
      <c r="DD359" s="33"/>
      <c r="DE359" s="33"/>
      <c r="DF359" s="33"/>
      <c r="DG359" s="33"/>
    </row>
    <row r="360" spans="1:111" hidden="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c r="AX360" s="33"/>
      <c r="AY360" s="33"/>
      <c r="AZ360" s="33"/>
      <c r="BA360" s="33"/>
      <c r="BB360" s="33"/>
      <c r="BC360" s="33"/>
      <c r="BD360" s="33"/>
      <c r="BE360" s="33"/>
      <c r="BF360" s="33"/>
      <c r="BG360" s="33"/>
      <c r="BH360" s="33"/>
      <c r="BI360" s="33"/>
      <c r="BJ360" s="33"/>
      <c r="BK360" s="33"/>
      <c r="BL360" s="33"/>
      <c r="BM360" s="33"/>
      <c r="BN360" s="33"/>
      <c r="BO360" s="33"/>
      <c r="BP360" s="33"/>
      <c r="BQ360" s="33"/>
      <c r="BR360" s="33"/>
      <c r="BS360" s="33"/>
      <c r="BT360" s="33"/>
      <c r="BU360" s="33"/>
      <c r="BV360" s="33"/>
      <c r="BW360" s="33"/>
      <c r="BX360" s="33"/>
      <c r="BY360" s="33"/>
      <c r="BZ360" s="33"/>
      <c r="CA360" s="33"/>
      <c r="CB360" s="33"/>
      <c r="CC360" s="33"/>
      <c r="CD360" s="33"/>
      <c r="CE360" s="33"/>
      <c r="CF360" s="33"/>
      <c r="CG360" s="33"/>
      <c r="CH360" s="33"/>
      <c r="CI360" s="33"/>
      <c r="CJ360" s="33"/>
      <c r="CK360" s="33"/>
      <c r="CL360" s="33"/>
      <c r="CM360" s="33"/>
      <c r="CN360" s="33"/>
      <c r="CO360" s="33"/>
      <c r="CP360" s="33"/>
      <c r="CQ360" s="33"/>
      <c r="CR360" s="33"/>
      <c r="CS360" s="33"/>
      <c r="CT360" s="33"/>
      <c r="CU360" s="33"/>
      <c r="CV360" s="33"/>
      <c r="CW360" s="33"/>
      <c r="CX360" s="33"/>
      <c r="CY360" s="33"/>
      <c r="CZ360" s="33"/>
      <c r="DA360" s="33"/>
      <c r="DB360" s="33"/>
      <c r="DC360" s="33"/>
      <c r="DD360" s="33"/>
      <c r="DE360" s="33"/>
      <c r="DF360" s="33"/>
      <c r="DG360" s="33"/>
    </row>
    <row r="361" spans="1:111" hidden="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c r="AX361" s="33"/>
      <c r="AY361" s="33"/>
      <c r="AZ361" s="33"/>
      <c r="BA361" s="33"/>
      <c r="BB361" s="33"/>
      <c r="BC361" s="33"/>
      <c r="BD361" s="33"/>
      <c r="BE361" s="33"/>
      <c r="BF361" s="33"/>
      <c r="BG361" s="33"/>
      <c r="BH361" s="33"/>
      <c r="BI361" s="33"/>
      <c r="BJ361" s="33"/>
      <c r="BK361" s="33"/>
      <c r="BL361" s="33"/>
      <c r="BM361" s="33"/>
      <c r="BN361" s="33"/>
      <c r="BO361" s="33"/>
      <c r="BP361" s="33"/>
      <c r="BQ361" s="33"/>
      <c r="BR361" s="33"/>
      <c r="BS361" s="33"/>
      <c r="BT361" s="33"/>
      <c r="BU361" s="33"/>
      <c r="BV361" s="33"/>
      <c r="BW361" s="33"/>
      <c r="BX361" s="33"/>
      <c r="BY361" s="33"/>
      <c r="BZ361" s="33"/>
      <c r="CA361" s="33"/>
      <c r="CB361" s="33"/>
      <c r="CC361" s="33"/>
      <c r="CD361" s="33"/>
      <c r="CE361" s="33"/>
      <c r="CF361" s="33"/>
      <c r="CG361" s="33"/>
      <c r="CH361" s="33"/>
      <c r="CI361" s="33"/>
      <c r="CJ361" s="33"/>
      <c r="CK361" s="33"/>
      <c r="CL361" s="33"/>
      <c r="CM361" s="33"/>
      <c r="CN361" s="33"/>
      <c r="CO361" s="33"/>
      <c r="CP361" s="33"/>
      <c r="CQ361" s="33"/>
      <c r="CR361" s="33"/>
      <c r="CS361" s="33"/>
      <c r="CT361" s="33"/>
      <c r="CU361" s="33"/>
      <c r="CV361" s="33"/>
      <c r="CW361" s="33"/>
      <c r="CX361" s="33"/>
      <c r="CY361" s="33"/>
      <c r="CZ361" s="33"/>
      <c r="DA361" s="33"/>
      <c r="DB361" s="33"/>
      <c r="DC361" s="33"/>
      <c r="DD361" s="33"/>
      <c r="DE361" s="33"/>
      <c r="DF361" s="33"/>
      <c r="DG361" s="33"/>
    </row>
    <row r="362" spans="1:111" hidden="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c r="AX362" s="33"/>
      <c r="AY362" s="33"/>
      <c r="AZ362" s="33"/>
      <c r="BA362" s="33"/>
      <c r="BB362" s="33"/>
      <c r="BC362" s="33"/>
      <c r="BD362" s="33"/>
      <c r="BE362" s="33"/>
      <c r="BF362" s="33"/>
      <c r="BG362" s="33"/>
      <c r="BH362" s="33"/>
      <c r="BI362" s="33"/>
      <c r="BJ362" s="33"/>
      <c r="BK362" s="33"/>
      <c r="BL362" s="33"/>
      <c r="BM362" s="33"/>
      <c r="BN362" s="33"/>
      <c r="BO362" s="33"/>
      <c r="BP362" s="33"/>
      <c r="BQ362" s="33"/>
      <c r="BR362" s="33"/>
      <c r="BS362" s="33"/>
      <c r="BT362" s="33"/>
      <c r="BU362" s="33"/>
      <c r="BV362" s="33"/>
      <c r="BW362" s="33"/>
      <c r="BX362" s="33"/>
      <c r="BY362" s="33"/>
      <c r="BZ362" s="33"/>
      <c r="CA362" s="33"/>
      <c r="CB362" s="33"/>
      <c r="CC362" s="33"/>
      <c r="CD362" s="33"/>
      <c r="CE362" s="33"/>
      <c r="CF362" s="33"/>
      <c r="CG362" s="33"/>
      <c r="CH362" s="33"/>
      <c r="CI362" s="33"/>
      <c r="CJ362" s="33"/>
      <c r="CK362" s="33"/>
      <c r="CL362" s="33"/>
      <c r="CM362" s="33"/>
      <c r="CN362" s="33"/>
      <c r="CO362" s="33"/>
      <c r="CP362" s="33"/>
      <c r="CQ362" s="33"/>
      <c r="CR362" s="33"/>
      <c r="CS362" s="33"/>
      <c r="CT362" s="33"/>
      <c r="CU362" s="33"/>
      <c r="CV362" s="33"/>
      <c r="CW362" s="33"/>
      <c r="CX362" s="33"/>
      <c r="CY362" s="33"/>
      <c r="CZ362" s="33"/>
      <c r="DA362" s="33"/>
      <c r="DB362" s="33"/>
      <c r="DC362" s="33"/>
      <c r="DD362" s="33"/>
      <c r="DE362" s="33"/>
      <c r="DF362" s="33"/>
      <c r="DG362" s="33"/>
    </row>
    <row r="363" spans="1:111" hidden="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33"/>
      <c r="AK363" s="33"/>
      <c r="AL363" s="33"/>
      <c r="AM363" s="33"/>
      <c r="AN363" s="33"/>
      <c r="AO363" s="33"/>
      <c r="AP363" s="33"/>
      <c r="AQ363" s="33"/>
      <c r="AR363" s="33"/>
      <c r="AS363" s="33"/>
      <c r="AT363" s="33"/>
      <c r="AU363" s="33"/>
      <c r="AV363" s="33"/>
      <c r="AW363" s="33"/>
      <c r="AX363" s="33"/>
      <c r="AY363" s="33"/>
      <c r="AZ363" s="33"/>
      <c r="BA363" s="33"/>
      <c r="BB363" s="33"/>
      <c r="BC363" s="33"/>
      <c r="BD363" s="33"/>
      <c r="BE363" s="33"/>
      <c r="BF363" s="33"/>
      <c r="BG363" s="33"/>
      <c r="BH363" s="33"/>
      <c r="BI363" s="33"/>
      <c r="BJ363" s="33"/>
      <c r="BK363" s="33"/>
      <c r="BL363" s="33"/>
      <c r="BM363" s="33"/>
      <c r="BN363" s="33"/>
      <c r="BO363" s="33"/>
      <c r="BP363" s="33"/>
      <c r="BQ363" s="33"/>
      <c r="BR363" s="33"/>
      <c r="BS363" s="33"/>
      <c r="BT363" s="33"/>
      <c r="BU363" s="33"/>
      <c r="BV363" s="33"/>
      <c r="BW363" s="33"/>
      <c r="BX363" s="33"/>
      <c r="BY363" s="33"/>
      <c r="BZ363" s="33"/>
      <c r="CA363" s="33"/>
      <c r="CB363" s="33"/>
      <c r="CC363" s="33"/>
      <c r="CD363" s="33"/>
      <c r="CE363" s="33"/>
      <c r="CF363" s="33"/>
      <c r="CG363" s="33"/>
      <c r="CH363" s="33"/>
      <c r="CI363" s="33"/>
      <c r="CJ363" s="33"/>
      <c r="CK363" s="33"/>
      <c r="CL363" s="33"/>
      <c r="CM363" s="33"/>
      <c r="CN363" s="33"/>
      <c r="CO363" s="33"/>
      <c r="CP363" s="33"/>
      <c r="CQ363" s="33"/>
      <c r="CR363" s="33"/>
      <c r="CS363" s="33"/>
      <c r="CT363" s="33"/>
      <c r="CU363" s="33"/>
      <c r="CV363" s="33"/>
      <c r="CW363" s="33"/>
      <c r="CX363" s="33"/>
      <c r="CY363" s="33"/>
      <c r="CZ363" s="33"/>
      <c r="DA363" s="33"/>
      <c r="DB363" s="33"/>
      <c r="DC363" s="33"/>
      <c r="DD363" s="33"/>
      <c r="DE363" s="33"/>
      <c r="DF363" s="33"/>
      <c r="DG363" s="33"/>
    </row>
    <row r="364" spans="1:111" hidden="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c r="AK364" s="33"/>
      <c r="AL364" s="33"/>
      <c r="AM364" s="33"/>
      <c r="AN364" s="33"/>
      <c r="AO364" s="33"/>
      <c r="AP364" s="33"/>
      <c r="AQ364" s="33"/>
      <c r="AR364" s="33"/>
      <c r="AS364" s="33"/>
      <c r="AT364" s="33"/>
      <c r="AU364" s="33"/>
      <c r="AV364" s="33"/>
      <c r="AW364" s="33"/>
      <c r="AX364" s="33"/>
      <c r="AY364" s="33"/>
      <c r="AZ364" s="33"/>
      <c r="BA364" s="33"/>
      <c r="BB364" s="33"/>
      <c r="BC364" s="33"/>
      <c r="BD364" s="33"/>
      <c r="BE364" s="33"/>
      <c r="BF364" s="33"/>
      <c r="BG364" s="33"/>
      <c r="BH364" s="33"/>
      <c r="BI364" s="33"/>
      <c r="BJ364" s="33"/>
      <c r="BK364" s="33"/>
      <c r="BL364" s="33"/>
      <c r="BM364" s="33"/>
      <c r="BN364" s="33"/>
      <c r="BO364" s="33"/>
      <c r="BP364" s="33"/>
      <c r="BQ364" s="33"/>
      <c r="BR364" s="33"/>
      <c r="BS364" s="33"/>
      <c r="BT364" s="33"/>
      <c r="BU364" s="33"/>
      <c r="BV364" s="33"/>
      <c r="BW364" s="33"/>
      <c r="BX364" s="33"/>
      <c r="BY364" s="33"/>
      <c r="BZ364" s="33"/>
      <c r="CA364" s="33"/>
      <c r="CB364" s="33"/>
      <c r="CC364" s="33"/>
      <c r="CD364" s="33"/>
      <c r="CE364" s="33"/>
      <c r="CF364" s="33"/>
      <c r="CG364" s="33"/>
      <c r="CH364" s="33"/>
      <c r="CI364" s="33"/>
      <c r="CJ364" s="33"/>
      <c r="CK364" s="33"/>
      <c r="CL364" s="33"/>
      <c r="CM364" s="33"/>
      <c r="CN364" s="33"/>
      <c r="CO364" s="33"/>
      <c r="CP364" s="33"/>
      <c r="CQ364" s="33"/>
      <c r="CR364" s="33"/>
      <c r="CS364" s="33"/>
      <c r="CT364" s="33"/>
      <c r="CU364" s="33"/>
      <c r="CV364" s="33"/>
      <c r="CW364" s="33"/>
      <c r="CX364" s="33"/>
      <c r="CY364" s="33"/>
      <c r="CZ364" s="33"/>
      <c r="DA364" s="33"/>
      <c r="DB364" s="33"/>
      <c r="DC364" s="33"/>
      <c r="DD364" s="33"/>
      <c r="DE364" s="33"/>
      <c r="DF364" s="33"/>
      <c r="DG364" s="33"/>
    </row>
    <row r="365" spans="1:111" hidden="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33"/>
      <c r="BF365" s="33"/>
      <c r="BG365" s="33"/>
      <c r="BH365" s="33"/>
      <c r="BI365" s="33"/>
      <c r="BJ365" s="33"/>
      <c r="BK365" s="33"/>
      <c r="BL365" s="33"/>
      <c r="BM365" s="33"/>
      <c r="BN365" s="33"/>
      <c r="BO365" s="33"/>
      <c r="BP365" s="33"/>
      <c r="BQ365" s="33"/>
      <c r="BR365" s="33"/>
      <c r="BS365" s="33"/>
      <c r="BT365" s="33"/>
      <c r="BU365" s="33"/>
      <c r="BV365" s="33"/>
      <c r="BW365" s="33"/>
      <c r="BX365" s="33"/>
      <c r="BY365" s="33"/>
      <c r="BZ365" s="33"/>
      <c r="CA365" s="33"/>
      <c r="CB365" s="33"/>
      <c r="CC365" s="33"/>
      <c r="CD365" s="33"/>
      <c r="CE365" s="33"/>
      <c r="CF365" s="33"/>
      <c r="CG365" s="33"/>
      <c r="CH365" s="33"/>
      <c r="CI365" s="33"/>
      <c r="CJ365" s="33"/>
      <c r="CK365" s="33"/>
      <c r="CL365" s="33"/>
      <c r="CM365" s="33"/>
      <c r="CN365" s="33"/>
      <c r="CO365" s="33"/>
      <c r="CP365" s="33"/>
      <c r="CQ365" s="33"/>
      <c r="CR365" s="33"/>
      <c r="CS365" s="33"/>
      <c r="CT365" s="33"/>
      <c r="CU365" s="33"/>
      <c r="CV365" s="33"/>
      <c r="CW365" s="33"/>
      <c r="CX365" s="33"/>
      <c r="CY365" s="33"/>
      <c r="CZ365" s="33"/>
      <c r="DA365" s="33"/>
      <c r="DB365" s="33"/>
      <c r="DC365" s="33"/>
      <c r="DD365" s="33"/>
      <c r="DE365" s="33"/>
      <c r="DF365" s="33"/>
      <c r="DG365" s="33"/>
    </row>
    <row r="366" spans="1:111" hidden="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33"/>
      <c r="BF366" s="33"/>
      <c r="BG366" s="33"/>
      <c r="BH366" s="33"/>
      <c r="BI366" s="33"/>
      <c r="BJ366" s="33"/>
      <c r="BK366" s="33"/>
      <c r="BL366" s="33"/>
      <c r="BM366" s="33"/>
      <c r="BN366" s="33"/>
      <c r="BO366" s="33"/>
      <c r="BP366" s="33"/>
      <c r="BQ366" s="33"/>
      <c r="BR366" s="33"/>
      <c r="BS366" s="33"/>
      <c r="BT366" s="33"/>
      <c r="BU366" s="33"/>
      <c r="BV366" s="33"/>
      <c r="BW366" s="33"/>
      <c r="BX366" s="33"/>
      <c r="BY366" s="33"/>
      <c r="BZ366" s="33"/>
      <c r="CA366" s="33"/>
      <c r="CB366" s="33"/>
      <c r="CC366" s="33"/>
      <c r="CD366" s="33"/>
      <c r="CE366" s="33"/>
      <c r="CF366" s="33"/>
      <c r="CG366" s="33"/>
      <c r="CH366" s="33"/>
      <c r="CI366" s="33"/>
      <c r="CJ366" s="33"/>
      <c r="CK366" s="33"/>
      <c r="CL366" s="33"/>
      <c r="CM366" s="33"/>
      <c r="CN366" s="33"/>
      <c r="CO366" s="33"/>
      <c r="CP366" s="33"/>
      <c r="CQ366" s="33"/>
      <c r="CR366" s="33"/>
      <c r="CS366" s="33"/>
      <c r="CT366" s="33"/>
      <c r="CU366" s="33"/>
      <c r="CV366" s="33"/>
      <c r="CW366" s="33"/>
      <c r="CX366" s="33"/>
      <c r="CY366" s="33"/>
      <c r="CZ366" s="33"/>
      <c r="DA366" s="33"/>
      <c r="DB366" s="33"/>
      <c r="DC366" s="33"/>
      <c r="DD366" s="33"/>
      <c r="DE366" s="33"/>
      <c r="DF366" s="33"/>
      <c r="DG366" s="33"/>
    </row>
    <row r="367" spans="1:111" hidden="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33"/>
      <c r="BF367" s="33"/>
      <c r="BG367" s="33"/>
      <c r="BH367" s="33"/>
      <c r="BI367" s="33"/>
      <c r="BJ367" s="33"/>
      <c r="BK367" s="33"/>
      <c r="BL367" s="33"/>
      <c r="BM367" s="33"/>
      <c r="BN367" s="33"/>
      <c r="BO367" s="33"/>
      <c r="BP367" s="33"/>
      <c r="BQ367" s="33"/>
      <c r="BR367" s="33"/>
      <c r="BS367" s="33"/>
      <c r="BT367" s="33"/>
      <c r="BU367" s="33"/>
      <c r="BV367" s="33"/>
      <c r="BW367" s="33"/>
      <c r="BX367" s="33"/>
      <c r="BY367" s="33"/>
      <c r="BZ367" s="33"/>
      <c r="CA367" s="33"/>
      <c r="CB367" s="33"/>
      <c r="CC367" s="33"/>
      <c r="CD367" s="33"/>
      <c r="CE367" s="33"/>
      <c r="CF367" s="33"/>
      <c r="CG367" s="33"/>
      <c r="CH367" s="33"/>
      <c r="CI367" s="33"/>
      <c r="CJ367" s="33"/>
      <c r="CK367" s="33"/>
      <c r="CL367" s="33"/>
      <c r="CM367" s="33"/>
      <c r="CN367" s="33"/>
      <c r="CO367" s="33"/>
      <c r="CP367" s="33"/>
      <c r="CQ367" s="33"/>
      <c r="CR367" s="33"/>
      <c r="CS367" s="33"/>
      <c r="CT367" s="33"/>
      <c r="CU367" s="33"/>
      <c r="CV367" s="33"/>
      <c r="CW367" s="33"/>
      <c r="CX367" s="33"/>
      <c r="CY367" s="33"/>
      <c r="CZ367" s="33"/>
      <c r="DA367" s="33"/>
      <c r="DB367" s="33"/>
      <c r="DC367" s="33"/>
      <c r="DD367" s="33"/>
      <c r="DE367" s="33"/>
      <c r="DF367" s="33"/>
      <c r="DG367" s="33"/>
    </row>
    <row r="368" spans="1:111" hidden="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c r="AK368" s="33"/>
      <c r="AL368" s="33"/>
      <c r="AM368" s="33"/>
      <c r="AN368" s="33"/>
      <c r="AO368" s="33"/>
      <c r="AP368" s="33"/>
      <c r="AQ368" s="33"/>
      <c r="AR368" s="33"/>
      <c r="AS368" s="33"/>
      <c r="AT368" s="33"/>
      <c r="AU368" s="33"/>
      <c r="AV368" s="33"/>
      <c r="AW368" s="33"/>
      <c r="AX368" s="33"/>
      <c r="AY368" s="33"/>
      <c r="AZ368" s="33"/>
      <c r="BA368" s="33"/>
      <c r="BB368" s="33"/>
      <c r="BC368" s="33"/>
      <c r="BD368" s="33"/>
      <c r="BE368" s="33"/>
      <c r="BF368" s="33"/>
      <c r="BG368" s="33"/>
      <c r="BH368" s="33"/>
      <c r="BI368" s="33"/>
      <c r="BJ368" s="33"/>
      <c r="BK368" s="33"/>
      <c r="BL368" s="33"/>
      <c r="BM368" s="33"/>
      <c r="BN368" s="33"/>
      <c r="BO368" s="33"/>
      <c r="BP368" s="33"/>
      <c r="BQ368" s="33"/>
      <c r="BR368" s="33"/>
      <c r="BS368" s="33"/>
      <c r="BT368" s="33"/>
      <c r="BU368" s="33"/>
      <c r="BV368" s="33"/>
      <c r="BW368" s="33"/>
      <c r="BX368" s="33"/>
      <c r="BY368" s="33"/>
      <c r="BZ368" s="33"/>
      <c r="CA368" s="33"/>
      <c r="CB368" s="33"/>
      <c r="CC368" s="33"/>
      <c r="CD368" s="33"/>
      <c r="CE368" s="33"/>
      <c r="CF368" s="33"/>
      <c r="CG368" s="33"/>
      <c r="CH368" s="33"/>
      <c r="CI368" s="33"/>
      <c r="CJ368" s="33"/>
      <c r="CK368" s="33"/>
      <c r="CL368" s="33"/>
      <c r="CM368" s="33"/>
      <c r="CN368" s="33"/>
      <c r="CO368" s="33"/>
      <c r="CP368" s="33"/>
      <c r="CQ368" s="33"/>
      <c r="CR368" s="33"/>
      <c r="CS368" s="33"/>
      <c r="CT368" s="33"/>
      <c r="CU368" s="33"/>
      <c r="CV368" s="33"/>
      <c r="CW368" s="33"/>
      <c r="CX368" s="33"/>
      <c r="CY368" s="33"/>
      <c r="CZ368" s="33"/>
      <c r="DA368" s="33"/>
      <c r="DB368" s="33"/>
      <c r="DC368" s="33"/>
      <c r="DD368" s="33"/>
      <c r="DE368" s="33"/>
      <c r="DF368" s="33"/>
      <c r="DG368" s="33"/>
    </row>
    <row r="369" spans="1:111" hidden="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c r="AX369" s="33"/>
      <c r="AY369" s="33"/>
      <c r="AZ369" s="33"/>
      <c r="BA369" s="33"/>
      <c r="BB369" s="33"/>
      <c r="BC369" s="33"/>
      <c r="BD369" s="33"/>
      <c r="BE369" s="33"/>
      <c r="BF369" s="33"/>
      <c r="BG369" s="33"/>
      <c r="BH369" s="33"/>
      <c r="BI369" s="33"/>
      <c r="BJ369" s="33"/>
      <c r="BK369" s="33"/>
      <c r="BL369" s="33"/>
      <c r="BM369" s="33"/>
      <c r="BN369" s="33"/>
      <c r="BO369" s="33"/>
      <c r="BP369" s="33"/>
      <c r="BQ369" s="33"/>
      <c r="BR369" s="33"/>
      <c r="BS369" s="33"/>
      <c r="BT369" s="33"/>
      <c r="BU369" s="33"/>
      <c r="BV369" s="33"/>
      <c r="BW369" s="33"/>
      <c r="BX369" s="33"/>
      <c r="BY369" s="33"/>
      <c r="BZ369" s="33"/>
      <c r="CA369" s="33"/>
      <c r="CB369" s="33"/>
      <c r="CC369" s="33"/>
      <c r="CD369" s="33"/>
      <c r="CE369" s="33"/>
      <c r="CF369" s="33"/>
      <c r="CG369" s="33"/>
      <c r="CH369" s="33"/>
      <c r="CI369" s="33"/>
      <c r="CJ369" s="33"/>
      <c r="CK369" s="33"/>
      <c r="CL369" s="33"/>
      <c r="CM369" s="33"/>
      <c r="CN369" s="33"/>
      <c r="CO369" s="33"/>
      <c r="CP369" s="33"/>
      <c r="CQ369" s="33"/>
      <c r="CR369" s="33"/>
      <c r="CS369" s="33"/>
      <c r="CT369" s="33"/>
      <c r="CU369" s="33"/>
      <c r="CV369" s="33"/>
      <c r="CW369" s="33"/>
      <c r="CX369" s="33"/>
      <c r="CY369" s="33"/>
      <c r="CZ369" s="33"/>
      <c r="DA369" s="33"/>
      <c r="DB369" s="33"/>
      <c r="DC369" s="33"/>
      <c r="DD369" s="33"/>
      <c r="DE369" s="33"/>
      <c r="DF369" s="33"/>
      <c r="DG369" s="33"/>
    </row>
    <row r="370" spans="1:111" hidden="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33"/>
      <c r="BF370" s="33"/>
      <c r="BG370" s="33"/>
      <c r="BH370" s="33"/>
      <c r="BI370" s="33"/>
      <c r="BJ370" s="33"/>
      <c r="BK370" s="33"/>
      <c r="BL370" s="33"/>
      <c r="BM370" s="33"/>
      <c r="BN370" s="33"/>
      <c r="BO370" s="33"/>
      <c r="BP370" s="33"/>
      <c r="BQ370" s="33"/>
      <c r="BR370" s="33"/>
      <c r="BS370" s="33"/>
      <c r="BT370" s="33"/>
      <c r="BU370" s="33"/>
      <c r="BV370" s="33"/>
      <c r="BW370" s="33"/>
      <c r="BX370" s="33"/>
      <c r="BY370" s="33"/>
      <c r="BZ370" s="33"/>
      <c r="CA370" s="33"/>
      <c r="CB370" s="33"/>
      <c r="CC370" s="33"/>
      <c r="CD370" s="33"/>
      <c r="CE370" s="33"/>
      <c r="CF370" s="33"/>
      <c r="CG370" s="33"/>
      <c r="CH370" s="33"/>
      <c r="CI370" s="33"/>
      <c r="CJ370" s="33"/>
      <c r="CK370" s="33"/>
      <c r="CL370" s="33"/>
      <c r="CM370" s="33"/>
      <c r="CN370" s="33"/>
      <c r="CO370" s="33"/>
      <c r="CP370" s="33"/>
      <c r="CQ370" s="33"/>
      <c r="CR370" s="33"/>
      <c r="CS370" s="33"/>
      <c r="CT370" s="33"/>
      <c r="CU370" s="33"/>
      <c r="CV370" s="33"/>
      <c r="CW370" s="33"/>
      <c r="CX370" s="33"/>
      <c r="CY370" s="33"/>
      <c r="CZ370" s="33"/>
      <c r="DA370" s="33"/>
      <c r="DB370" s="33"/>
      <c r="DC370" s="33"/>
      <c r="DD370" s="33"/>
      <c r="DE370" s="33"/>
      <c r="DF370" s="33"/>
      <c r="DG370" s="33"/>
    </row>
    <row r="371" spans="1:111" hidden="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33"/>
      <c r="AK371" s="33"/>
      <c r="AL371" s="33"/>
      <c r="AM371" s="33"/>
      <c r="AN371" s="33"/>
      <c r="AO371" s="33"/>
      <c r="AP371" s="33"/>
      <c r="AQ371" s="33"/>
      <c r="AR371" s="33"/>
      <c r="AS371" s="33"/>
      <c r="AT371" s="33"/>
      <c r="AU371" s="33"/>
      <c r="AV371" s="33"/>
      <c r="AW371" s="33"/>
      <c r="AX371" s="33"/>
      <c r="AY371" s="33"/>
      <c r="AZ371" s="33"/>
      <c r="BA371" s="33"/>
      <c r="BB371" s="33"/>
      <c r="BC371" s="33"/>
      <c r="BD371" s="33"/>
      <c r="BE371" s="33"/>
      <c r="BF371" s="33"/>
      <c r="BG371" s="33"/>
      <c r="BH371" s="33"/>
      <c r="BI371" s="33"/>
      <c r="BJ371" s="33"/>
      <c r="BK371" s="33"/>
      <c r="BL371" s="33"/>
      <c r="BM371" s="33"/>
      <c r="BN371" s="33"/>
      <c r="BO371" s="33"/>
      <c r="BP371" s="33"/>
      <c r="BQ371" s="33"/>
      <c r="BR371" s="33"/>
      <c r="BS371" s="33"/>
      <c r="BT371" s="33"/>
      <c r="BU371" s="33"/>
      <c r="BV371" s="33"/>
      <c r="BW371" s="33"/>
      <c r="BX371" s="33"/>
      <c r="BY371" s="33"/>
      <c r="BZ371" s="33"/>
      <c r="CA371" s="33"/>
      <c r="CB371" s="33"/>
      <c r="CC371" s="33"/>
      <c r="CD371" s="33"/>
      <c r="CE371" s="33"/>
      <c r="CF371" s="33"/>
      <c r="CG371" s="33"/>
      <c r="CH371" s="33"/>
      <c r="CI371" s="33"/>
      <c r="CJ371" s="33"/>
      <c r="CK371" s="33"/>
      <c r="CL371" s="33"/>
      <c r="CM371" s="33"/>
      <c r="CN371" s="33"/>
      <c r="CO371" s="33"/>
      <c r="CP371" s="33"/>
      <c r="CQ371" s="33"/>
      <c r="CR371" s="33"/>
      <c r="CS371" s="33"/>
      <c r="CT371" s="33"/>
      <c r="CU371" s="33"/>
      <c r="CV371" s="33"/>
      <c r="CW371" s="33"/>
      <c r="CX371" s="33"/>
      <c r="CY371" s="33"/>
      <c r="CZ371" s="33"/>
      <c r="DA371" s="33"/>
      <c r="DB371" s="33"/>
      <c r="DC371" s="33"/>
      <c r="DD371" s="33"/>
      <c r="DE371" s="33"/>
      <c r="DF371" s="33"/>
      <c r="DG371" s="33"/>
    </row>
    <row r="372" spans="1:111" hidden="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33"/>
      <c r="AK372" s="33"/>
      <c r="AL372" s="33"/>
      <c r="AM372" s="33"/>
      <c r="AN372" s="33"/>
      <c r="AO372" s="33"/>
      <c r="AP372" s="33"/>
      <c r="AQ372" s="33"/>
      <c r="AR372" s="33"/>
      <c r="AS372" s="33"/>
      <c r="AT372" s="33"/>
      <c r="AU372" s="33"/>
      <c r="AV372" s="33"/>
      <c r="AW372" s="33"/>
      <c r="AX372" s="33"/>
      <c r="AY372" s="33"/>
      <c r="AZ372" s="33"/>
      <c r="BA372" s="33"/>
      <c r="BB372" s="33"/>
      <c r="BC372" s="33"/>
      <c r="BD372" s="33"/>
      <c r="BE372" s="33"/>
      <c r="BF372" s="33"/>
      <c r="BG372" s="33"/>
      <c r="BH372" s="33"/>
      <c r="BI372" s="33"/>
      <c r="BJ372" s="33"/>
      <c r="BK372" s="33"/>
      <c r="BL372" s="33"/>
      <c r="BM372" s="33"/>
      <c r="BN372" s="33"/>
      <c r="BO372" s="33"/>
      <c r="BP372" s="33"/>
      <c r="BQ372" s="33"/>
      <c r="BR372" s="33"/>
      <c r="BS372" s="33"/>
      <c r="BT372" s="33"/>
      <c r="BU372" s="33"/>
      <c r="BV372" s="33"/>
      <c r="BW372" s="33"/>
      <c r="BX372" s="33"/>
      <c r="BY372" s="33"/>
      <c r="BZ372" s="33"/>
      <c r="CA372" s="33"/>
      <c r="CB372" s="33"/>
      <c r="CC372" s="33"/>
      <c r="CD372" s="33"/>
      <c r="CE372" s="33"/>
      <c r="CF372" s="33"/>
      <c r="CG372" s="33"/>
      <c r="CH372" s="33"/>
      <c r="CI372" s="33"/>
      <c r="CJ372" s="33"/>
      <c r="CK372" s="33"/>
      <c r="CL372" s="33"/>
      <c r="CM372" s="33"/>
      <c r="CN372" s="33"/>
      <c r="CO372" s="33"/>
      <c r="CP372" s="33"/>
      <c r="CQ372" s="33"/>
      <c r="CR372" s="33"/>
      <c r="CS372" s="33"/>
      <c r="CT372" s="33"/>
      <c r="CU372" s="33"/>
      <c r="CV372" s="33"/>
      <c r="CW372" s="33"/>
      <c r="CX372" s="33"/>
      <c r="CY372" s="33"/>
      <c r="CZ372" s="33"/>
      <c r="DA372" s="33"/>
      <c r="DB372" s="33"/>
      <c r="DC372" s="33"/>
      <c r="DD372" s="33"/>
      <c r="DE372" s="33"/>
      <c r="DF372" s="33"/>
      <c r="DG372" s="33"/>
    </row>
    <row r="373" spans="1:111" hidden="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33"/>
      <c r="AK373" s="33"/>
      <c r="AL373" s="33"/>
      <c r="AM373" s="33"/>
      <c r="AN373" s="33"/>
      <c r="AO373" s="33"/>
      <c r="AP373" s="33"/>
      <c r="AQ373" s="33"/>
      <c r="AR373" s="33"/>
      <c r="AS373" s="33"/>
      <c r="AT373" s="33"/>
      <c r="AU373" s="33"/>
      <c r="AV373" s="33"/>
      <c r="AW373" s="33"/>
      <c r="AX373" s="33"/>
      <c r="AY373" s="33"/>
      <c r="AZ373" s="33"/>
      <c r="BA373" s="33"/>
      <c r="BB373" s="33"/>
      <c r="BC373" s="33"/>
      <c r="BD373" s="33"/>
      <c r="BE373" s="33"/>
      <c r="BF373" s="33"/>
      <c r="BG373" s="33"/>
      <c r="BH373" s="33"/>
      <c r="BI373" s="33"/>
      <c r="BJ373" s="33"/>
      <c r="BK373" s="33"/>
      <c r="BL373" s="33"/>
      <c r="BM373" s="33"/>
      <c r="BN373" s="33"/>
      <c r="BO373" s="33"/>
      <c r="BP373" s="33"/>
      <c r="BQ373" s="33"/>
      <c r="BR373" s="33"/>
      <c r="BS373" s="33"/>
      <c r="BT373" s="33"/>
      <c r="BU373" s="33"/>
      <c r="BV373" s="33"/>
      <c r="BW373" s="33"/>
      <c r="BX373" s="33"/>
      <c r="BY373" s="33"/>
      <c r="BZ373" s="33"/>
      <c r="CA373" s="33"/>
      <c r="CB373" s="33"/>
      <c r="CC373" s="33"/>
      <c r="CD373" s="33"/>
      <c r="CE373" s="33"/>
      <c r="CF373" s="33"/>
      <c r="CG373" s="33"/>
      <c r="CH373" s="33"/>
      <c r="CI373" s="33"/>
      <c r="CJ373" s="33"/>
      <c r="CK373" s="33"/>
      <c r="CL373" s="33"/>
      <c r="CM373" s="33"/>
      <c r="CN373" s="33"/>
      <c r="CO373" s="33"/>
      <c r="CP373" s="33"/>
      <c r="CQ373" s="33"/>
      <c r="CR373" s="33"/>
      <c r="CS373" s="33"/>
      <c r="CT373" s="33"/>
      <c r="CU373" s="33"/>
      <c r="CV373" s="33"/>
      <c r="CW373" s="33"/>
      <c r="CX373" s="33"/>
      <c r="CY373" s="33"/>
      <c r="CZ373" s="33"/>
      <c r="DA373" s="33"/>
      <c r="DB373" s="33"/>
      <c r="DC373" s="33"/>
      <c r="DD373" s="33"/>
      <c r="DE373" s="33"/>
      <c r="DF373" s="33"/>
      <c r="DG373" s="33"/>
    </row>
    <row r="374" spans="1:111" hidden="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c r="AV374" s="33"/>
      <c r="AW374" s="33"/>
      <c r="AX374" s="33"/>
      <c r="AY374" s="33"/>
      <c r="AZ374" s="33"/>
      <c r="BA374" s="33"/>
      <c r="BB374" s="33"/>
      <c r="BC374" s="33"/>
      <c r="BD374" s="33"/>
      <c r="BE374" s="33"/>
      <c r="BF374" s="33"/>
      <c r="BG374" s="33"/>
      <c r="BH374" s="33"/>
      <c r="BI374" s="33"/>
      <c r="BJ374" s="33"/>
      <c r="BK374" s="33"/>
      <c r="BL374" s="33"/>
      <c r="BM374" s="33"/>
      <c r="BN374" s="33"/>
      <c r="BO374" s="33"/>
      <c r="BP374" s="33"/>
      <c r="BQ374" s="33"/>
      <c r="BR374" s="33"/>
      <c r="BS374" s="33"/>
      <c r="BT374" s="33"/>
      <c r="BU374" s="33"/>
      <c r="BV374" s="33"/>
      <c r="BW374" s="33"/>
      <c r="BX374" s="33"/>
      <c r="BY374" s="33"/>
      <c r="BZ374" s="33"/>
      <c r="CA374" s="33"/>
      <c r="CB374" s="33"/>
      <c r="CC374" s="33"/>
      <c r="CD374" s="33"/>
      <c r="CE374" s="33"/>
      <c r="CF374" s="33"/>
      <c r="CG374" s="33"/>
      <c r="CH374" s="33"/>
      <c r="CI374" s="33"/>
      <c r="CJ374" s="33"/>
      <c r="CK374" s="33"/>
      <c r="CL374" s="33"/>
      <c r="CM374" s="33"/>
      <c r="CN374" s="33"/>
      <c r="CO374" s="33"/>
      <c r="CP374" s="33"/>
      <c r="CQ374" s="33"/>
      <c r="CR374" s="33"/>
      <c r="CS374" s="33"/>
      <c r="CT374" s="33"/>
      <c r="CU374" s="33"/>
      <c r="CV374" s="33"/>
      <c r="CW374" s="33"/>
      <c r="CX374" s="33"/>
      <c r="CY374" s="33"/>
      <c r="CZ374" s="33"/>
      <c r="DA374" s="33"/>
      <c r="DB374" s="33"/>
      <c r="DC374" s="33"/>
      <c r="DD374" s="33"/>
      <c r="DE374" s="33"/>
      <c r="DF374" s="33"/>
      <c r="DG374" s="33"/>
    </row>
    <row r="375" spans="1:111" hidden="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c r="AX375" s="33"/>
      <c r="AY375" s="33"/>
      <c r="AZ375" s="33"/>
      <c r="BA375" s="33"/>
      <c r="BB375" s="33"/>
      <c r="BC375" s="33"/>
      <c r="BD375" s="33"/>
      <c r="BE375" s="33"/>
      <c r="BF375" s="33"/>
      <c r="BG375" s="33"/>
      <c r="BH375" s="33"/>
      <c r="BI375" s="33"/>
      <c r="BJ375" s="33"/>
      <c r="BK375" s="33"/>
      <c r="BL375" s="33"/>
      <c r="BM375" s="33"/>
      <c r="BN375" s="33"/>
      <c r="BO375" s="33"/>
      <c r="BP375" s="33"/>
      <c r="BQ375" s="33"/>
      <c r="BR375" s="33"/>
      <c r="BS375" s="33"/>
      <c r="BT375" s="33"/>
      <c r="BU375" s="33"/>
      <c r="BV375" s="33"/>
      <c r="BW375" s="33"/>
      <c r="BX375" s="33"/>
      <c r="BY375" s="33"/>
      <c r="BZ375" s="33"/>
      <c r="CA375" s="33"/>
      <c r="CB375" s="33"/>
      <c r="CC375" s="33"/>
      <c r="CD375" s="33"/>
      <c r="CE375" s="33"/>
      <c r="CF375" s="33"/>
      <c r="CG375" s="33"/>
      <c r="CH375" s="33"/>
      <c r="CI375" s="33"/>
      <c r="CJ375" s="33"/>
      <c r="CK375" s="33"/>
      <c r="CL375" s="33"/>
      <c r="CM375" s="33"/>
      <c r="CN375" s="33"/>
      <c r="CO375" s="33"/>
      <c r="CP375" s="33"/>
      <c r="CQ375" s="33"/>
      <c r="CR375" s="33"/>
      <c r="CS375" s="33"/>
      <c r="CT375" s="33"/>
      <c r="CU375" s="33"/>
      <c r="CV375" s="33"/>
      <c r="CW375" s="33"/>
      <c r="CX375" s="33"/>
      <c r="CY375" s="33"/>
      <c r="CZ375" s="33"/>
      <c r="DA375" s="33"/>
      <c r="DB375" s="33"/>
      <c r="DC375" s="33"/>
      <c r="DD375" s="33"/>
      <c r="DE375" s="33"/>
      <c r="DF375" s="33"/>
      <c r="DG375" s="33"/>
    </row>
    <row r="376" spans="1:111" hidden="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c r="AK376" s="33"/>
      <c r="AL376" s="33"/>
      <c r="AM376" s="33"/>
      <c r="AN376" s="33"/>
      <c r="AO376" s="33"/>
      <c r="AP376" s="33"/>
      <c r="AQ376" s="33"/>
      <c r="AR376" s="33"/>
      <c r="AS376" s="33"/>
      <c r="AT376" s="33"/>
      <c r="AU376" s="33"/>
      <c r="AV376" s="33"/>
      <c r="AW376" s="33"/>
      <c r="AX376" s="33"/>
      <c r="AY376" s="33"/>
      <c r="AZ376" s="33"/>
      <c r="BA376" s="33"/>
      <c r="BB376" s="33"/>
      <c r="BC376" s="33"/>
      <c r="BD376" s="33"/>
      <c r="BE376" s="33"/>
      <c r="BF376" s="33"/>
      <c r="BG376" s="33"/>
      <c r="BH376" s="33"/>
      <c r="BI376" s="33"/>
      <c r="BJ376" s="33"/>
      <c r="BK376" s="33"/>
      <c r="BL376" s="33"/>
      <c r="BM376" s="33"/>
      <c r="BN376" s="33"/>
      <c r="BO376" s="33"/>
      <c r="BP376" s="33"/>
      <c r="BQ376" s="33"/>
      <c r="BR376" s="33"/>
      <c r="BS376" s="33"/>
      <c r="BT376" s="33"/>
      <c r="BU376" s="33"/>
      <c r="BV376" s="33"/>
      <c r="BW376" s="33"/>
      <c r="BX376" s="33"/>
      <c r="BY376" s="33"/>
      <c r="BZ376" s="33"/>
      <c r="CA376" s="33"/>
      <c r="CB376" s="33"/>
      <c r="CC376" s="33"/>
      <c r="CD376" s="33"/>
      <c r="CE376" s="33"/>
      <c r="CF376" s="33"/>
      <c r="CG376" s="33"/>
      <c r="CH376" s="33"/>
      <c r="CI376" s="33"/>
      <c r="CJ376" s="33"/>
      <c r="CK376" s="33"/>
      <c r="CL376" s="33"/>
      <c r="CM376" s="33"/>
      <c r="CN376" s="33"/>
      <c r="CO376" s="33"/>
      <c r="CP376" s="33"/>
      <c r="CQ376" s="33"/>
      <c r="CR376" s="33"/>
      <c r="CS376" s="33"/>
      <c r="CT376" s="33"/>
      <c r="CU376" s="33"/>
      <c r="CV376" s="33"/>
      <c r="CW376" s="33"/>
      <c r="CX376" s="33"/>
      <c r="CY376" s="33"/>
      <c r="CZ376" s="33"/>
      <c r="DA376" s="33"/>
      <c r="DB376" s="33"/>
      <c r="DC376" s="33"/>
      <c r="DD376" s="33"/>
      <c r="DE376" s="33"/>
      <c r="DF376" s="33"/>
      <c r="DG376" s="33"/>
    </row>
    <row r="377" spans="1:111" hidden="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c r="AK377" s="33"/>
      <c r="AL377" s="33"/>
      <c r="AM377" s="33"/>
      <c r="AN377" s="33"/>
      <c r="AO377" s="33"/>
      <c r="AP377" s="33"/>
      <c r="AQ377" s="33"/>
      <c r="AR377" s="33"/>
      <c r="AS377" s="33"/>
      <c r="AT377" s="33"/>
      <c r="AU377" s="33"/>
      <c r="AV377" s="33"/>
      <c r="AW377" s="33"/>
      <c r="AX377" s="33"/>
      <c r="AY377" s="33"/>
      <c r="AZ377" s="33"/>
      <c r="BA377" s="33"/>
      <c r="BB377" s="33"/>
      <c r="BC377" s="33"/>
      <c r="BD377" s="33"/>
      <c r="BE377" s="33"/>
      <c r="BF377" s="33"/>
      <c r="BG377" s="33"/>
      <c r="BH377" s="33"/>
      <c r="BI377" s="33"/>
      <c r="BJ377" s="33"/>
      <c r="BK377" s="33"/>
      <c r="BL377" s="33"/>
      <c r="BM377" s="33"/>
      <c r="BN377" s="33"/>
      <c r="BO377" s="33"/>
      <c r="BP377" s="33"/>
      <c r="BQ377" s="33"/>
      <c r="BR377" s="33"/>
      <c r="BS377" s="33"/>
      <c r="BT377" s="33"/>
      <c r="BU377" s="33"/>
      <c r="BV377" s="33"/>
      <c r="BW377" s="33"/>
      <c r="BX377" s="33"/>
      <c r="BY377" s="33"/>
      <c r="BZ377" s="33"/>
      <c r="CA377" s="33"/>
      <c r="CB377" s="33"/>
      <c r="CC377" s="33"/>
      <c r="CD377" s="33"/>
      <c r="CE377" s="33"/>
      <c r="CF377" s="33"/>
      <c r="CG377" s="33"/>
      <c r="CH377" s="33"/>
      <c r="CI377" s="33"/>
      <c r="CJ377" s="33"/>
      <c r="CK377" s="33"/>
      <c r="CL377" s="33"/>
      <c r="CM377" s="33"/>
      <c r="CN377" s="33"/>
      <c r="CO377" s="33"/>
      <c r="CP377" s="33"/>
      <c r="CQ377" s="33"/>
      <c r="CR377" s="33"/>
      <c r="CS377" s="33"/>
      <c r="CT377" s="33"/>
      <c r="CU377" s="33"/>
      <c r="CV377" s="33"/>
      <c r="CW377" s="33"/>
      <c r="CX377" s="33"/>
      <c r="CY377" s="33"/>
      <c r="CZ377" s="33"/>
      <c r="DA377" s="33"/>
      <c r="DB377" s="33"/>
      <c r="DC377" s="33"/>
      <c r="DD377" s="33"/>
      <c r="DE377" s="33"/>
      <c r="DF377" s="33"/>
      <c r="DG377" s="33"/>
    </row>
    <row r="378" spans="1:111" hidden="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c r="AK378" s="33"/>
      <c r="AL378" s="33"/>
      <c r="AM378" s="33"/>
      <c r="AN378" s="33"/>
      <c r="AO378" s="33"/>
      <c r="AP378" s="33"/>
      <c r="AQ378" s="33"/>
      <c r="AR378" s="33"/>
      <c r="AS378" s="33"/>
      <c r="AT378" s="33"/>
      <c r="AU378" s="33"/>
      <c r="AV378" s="33"/>
      <c r="AW378" s="33"/>
      <c r="AX378" s="33"/>
      <c r="AY378" s="33"/>
      <c r="AZ378" s="33"/>
      <c r="BA378" s="33"/>
      <c r="BB378" s="33"/>
      <c r="BC378" s="33"/>
      <c r="BD378" s="33"/>
      <c r="BE378" s="33"/>
      <c r="BF378" s="33"/>
      <c r="BG378" s="33"/>
      <c r="BH378" s="33"/>
      <c r="BI378" s="33"/>
      <c r="BJ378" s="33"/>
      <c r="BK378" s="33"/>
      <c r="BL378" s="33"/>
      <c r="BM378" s="33"/>
      <c r="BN378" s="33"/>
      <c r="BO378" s="33"/>
      <c r="BP378" s="33"/>
      <c r="BQ378" s="33"/>
      <c r="BR378" s="33"/>
      <c r="BS378" s="33"/>
      <c r="BT378" s="33"/>
      <c r="BU378" s="33"/>
      <c r="BV378" s="33"/>
      <c r="BW378" s="33"/>
      <c r="BX378" s="33"/>
      <c r="BY378" s="33"/>
      <c r="BZ378" s="33"/>
      <c r="CA378" s="33"/>
      <c r="CB378" s="33"/>
      <c r="CC378" s="33"/>
      <c r="CD378" s="33"/>
      <c r="CE378" s="33"/>
      <c r="CF378" s="33"/>
      <c r="CG378" s="33"/>
      <c r="CH378" s="33"/>
      <c r="CI378" s="33"/>
      <c r="CJ378" s="33"/>
      <c r="CK378" s="33"/>
      <c r="CL378" s="33"/>
      <c r="CM378" s="33"/>
      <c r="CN378" s="33"/>
      <c r="CO378" s="33"/>
      <c r="CP378" s="33"/>
      <c r="CQ378" s="33"/>
      <c r="CR378" s="33"/>
      <c r="CS378" s="33"/>
      <c r="CT378" s="33"/>
      <c r="CU378" s="33"/>
      <c r="CV378" s="33"/>
      <c r="CW378" s="33"/>
      <c r="CX378" s="33"/>
      <c r="CY378" s="33"/>
      <c r="CZ378" s="33"/>
      <c r="DA378" s="33"/>
      <c r="DB378" s="33"/>
      <c r="DC378" s="33"/>
      <c r="DD378" s="33"/>
      <c r="DE378" s="33"/>
      <c r="DF378" s="33"/>
      <c r="DG378" s="33"/>
    </row>
    <row r="379" spans="1:111" hidden="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33"/>
      <c r="AK379" s="33"/>
      <c r="AL379" s="33"/>
      <c r="AM379" s="33"/>
      <c r="AN379" s="33"/>
      <c r="AO379" s="33"/>
      <c r="AP379" s="33"/>
      <c r="AQ379" s="33"/>
      <c r="AR379" s="33"/>
      <c r="AS379" s="33"/>
      <c r="AT379" s="33"/>
      <c r="AU379" s="33"/>
      <c r="AV379" s="33"/>
      <c r="AW379" s="33"/>
      <c r="AX379" s="33"/>
      <c r="AY379" s="33"/>
      <c r="AZ379" s="33"/>
      <c r="BA379" s="33"/>
      <c r="BB379" s="33"/>
      <c r="BC379" s="33"/>
      <c r="BD379" s="33"/>
      <c r="BE379" s="33"/>
      <c r="BF379" s="33"/>
      <c r="BG379" s="33"/>
      <c r="BH379" s="33"/>
      <c r="BI379" s="33"/>
      <c r="BJ379" s="33"/>
      <c r="BK379" s="33"/>
      <c r="BL379" s="33"/>
      <c r="BM379" s="33"/>
      <c r="BN379" s="33"/>
      <c r="BO379" s="33"/>
      <c r="BP379" s="33"/>
      <c r="BQ379" s="33"/>
      <c r="BR379" s="33"/>
      <c r="BS379" s="33"/>
      <c r="BT379" s="33"/>
      <c r="BU379" s="33"/>
      <c r="BV379" s="33"/>
      <c r="BW379" s="33"/>
      <c r="BX379" s="33"/>
      <c r="BY379" s="33"/>
      <c r="BZ379" s="33"/>
      <c r="CA379" s="33"/>
      <c r="CB379" s="33"/>
      <c r="CC379" s="33"/>
      <c r="CD379" s="33"/>
      <c r="CE379" s="33"/>
      <c r="CF379" s="33"/>
      <c r="CG379" s="33"/>
      <c r="CH379" s="33"/>
      <c r="CI379" s="33"/>
      <c r="CJ379" s="33"/>
      <c r="CK379" s="33"/>
      <c r="CL379" s="33"/>
      <c r="CM379" s="33"/>
      <c r="CN379" s="33"/>
      <c r="CO379" s="33"/>
      <c r="CP379" s="33"/>
      <c r="CQ379" s="33"/>
      <c r="CR379" s="33"/>
      <c r="CS379" s="33"/>
      <c r="CT379" s="33"/>
      <c r="CU379" s="33"/>
      <c r="CV379" s="33"/>
      <c r="CW379" s="33"/>
      <c r="CX379" s="33"/>
      <c r="CY379" s="33"/>
      <c r="CZ379" s="33"/>
      <c r="DA379" s="33"/>
      <c r="DB379" s="33"/>
      <c r="DC379" s="33"/>
      <c r="DD379" s="33"/>
      <c r="DE379" s="33"/>
      <c r="DF379" s="33"/>
      <c r="DG379" s="33"/>
    </row>
    <row r="380" spans="1:111" hidden="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c r="AK380" s="33"/>
      <c r="AL380" s="33"/>
      <c r="AM380" s="33"/>
      <c r="AN380" s="33"/>
      <c r="AO380" s="33"/>
      <c r="AP380" s="33"/>
      <c r="AQ380" s="33"/>
      <c r="AR380" s="33"/>
      <c r="AS380" s="33"/>
      <c r="AT380" s="33"/>
      <c r="AU380" s="33"/>
      <c r="AV380" s="33"/>
      <c r="AW380" s="33"/>
      <c r="AX380" s="33"/>
      <c r="AY380" s="33"/>
      <c r="AZ380" s="33"/>
      <c r="BA380" s="33"/>
      <c r="BB380" s="33"/>
      <c r="BC380" s="33"/>
      <c r="BD380" s="33"/>
      <c r="BE380" s="33"/>
      <c r="BF380" s="33"/>
      <c r="BG380" s="33"/>
      <c r="BH380" s="33"/>
      <c r="BI380" s="33"/>
      <c r="BJ380" s="33"/>
      <c r="BK380" s="33"/>
      <c r="BL380" s="33"/>
      <c r="BM380" s="33"/>
      <c r="BN380" s="33"/>
      <c r="BO380" s="33"/>
      <c r="BP380" s="33"/>
      <c r="BQ380" s="33"/>
      <c r="BR380" s="33"/>
      <c r="BS380" s="33"/>
      <c r="BT380" s="33"/>
      <c r="BU380" s="33"/>
      <c r="BV380" s="33"/>
      <c r="BW380" s="33"/>
      <c r="BX380" s="33"/>
      <c r="BY380" s="33"/>
      <c r="BZ380" s="33"/>
      <c r="CA380" s="33"/>
      <c r="CB380" s="33"/>
      <c r="CC380" s="33"/>
      <c r="CD380" s="33"/>
      <c r="CE380" s="33"/>
      <c r="CF380" s="33"/>
      <c r="CG380" s="33"/>
      <c r="CH380" s="33"/>
      <c r="CI380" s="33"/>
      <c r="CJ380" s="33"/>
      <c r="CK380" s="33"/>
      <c r="CL380" s="33"/>
      <c r="CM380" s="33"/>
      <c r="CN380" s="33"/>
      <c r="CO380" s="33"/>
      <c r="CP380" s="33"/>
      <c r="CQ380" s="33"/>
      <c r="CR380" s="33"/>
      <c r="CS380" s="33"/>
      <c r="CT380" s="33"/>
      <c r="CU380" s="33"/>
      <c r="CV380" s="33"/>
      <c r="CW380" s="33"/>
      <c r="CX380" s="33"/>
      <c r="CY380" s="33"/>
      <c r="CZ380" s="33"/>
      <c r="DA380" s="33"/>
      <c r="DB380" s="33"/>
      <c r="DC380" s="33"/>
      <c r="DD380" s="33"/>
      <c r="DE380" s="33"/>
      <c r="DF380" s="33"/>
      <c r="DG380" s="33"/>
    </row>
    <row r="381" spans="1:111" hidden="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3"/>
      <c r="AP381" s="33"/>
      <c r="AQ381" s="33"/>
      <c r="AR381" s="33"/>
      <c r="AS381" s="33"/>
      <c r="AT381" s="33"/>
      <c r="AU381" s="33"/>
      <c r="AV381" s="33"/>
      <c r="AW381" s="33"/>
      <c r="AX381" s="33"/>
      <c r="AY381" s="33"/>
      <c r="AZ381" s="33"/>
      <c r="BA381" s="33"/>
      <c r="BB381" s="33"/>
      <c r="BC381" s="33"/>
      <c r="BD381" s="33"/>
      <c r="BE381" s="33"/>
      <c r="BF381" s="33"/>
      <c r="BG381" s="33"/>
      <c r="BH381" s="33"/>
      <c r="BI381" s="33"/>
      <c r="BJ381" s="33"/>
      <c r="BK381" s="33"/>
      <c r="BL381" s="33"/>
      <c r="BM381" s="33"/>
      <c r="BN381" s="33"/>
      <c r="BO381" s="33"/>
      <c r="BP381" s="33"/>
      <c r="BQ381" s="33"/>
      <c r="BR381" s="33"/>
      <c r="BS381" s="33"/>
      <c r="BT381" s="33"/>
      <c r="BU381" s="33"/>
      <c r="BV381" s="33"/>
      <c r="BW381" s="33"/>
      <c r="BX381" s="33"/>
      <c r="BY381" s="33"/>
      <c r="BZ381" s="33"/>
      <c r="CA381" s="33"/>
      <c r="CB381" s="33"/>
      <c r="CC381" s="33"/>
      <c r="CD381" s="33"/>
      <c r="CE381" s="33"/>
      <c r="CF381" s="33"/>
      <c r="CG381" s="33"/>
      <c r="CH381" s="33"/>
      <c r="CI381" s="33"/>
      <c r="CJ381" s="33"/>
      <c r="CK381" s="33"/>
      <c r="CL381" s="33"/>
      <c r="CM381" s="33"/>
      <c r="CN381" s="33"/>
      <c r="CO381" s="33"/>
      <c r="CP381" s="33"/>
      <c r="CQ381" s="33"/>
      <c r="CR381" s="33"/>
      <c r="CS381" s="33"/>
      <c r="CT381" s="33"/>
      <c r="CU381" s="33"/>
      <c r="CV381" s="33"/>
      <c r="CW381" s="33"/>
      <c r="CX381" s="33"/>
      <c r="CY381" s="33"/>
      <c r="CZ381" s="33"/>
      <c r="DA381" s="33"/>
      <c r="DB381" s="33"/>
      <c r="DC381" s="33"/>
      <c r="DD381" s="33"/>
      <c r="DE381" s="33"/>
      <c r="DF381" s="33"/>
      <c r="DG381" s="33"/>
    </row>
    <row r="382" spans="1:111" hidden="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c r="AK382" s="33"/>
      <c r="AL382" s="33"/>
      <c r="AM382" s="33"/>
      <c r="AN382" s="33"/>
      <c r="AO382" s="33"/>
      <c r="AP382" s="33"/>
      <c r="AQ382" s="33"/>
      <c r="AR382" s="33"/>
      <c r="AS382" s="33"/>
      <c r="AT382" s="33"/>
      <c r="AU382" s="33"/>
      <c r="AV382" s="33"/>
      <c r="AW382" s="33"/>
      <c r="AX382" s="33"/>
      <c r="AY382" s="33"/>
      <c r="AZ382" s="33"/>
      <c r="BA382" s="33"/>
      <c r="BB382" s="33"/>
      <c r="BC382" s="33"/>
      <c r="BD382" s="33"/>
      <c r="BE382" s="33"/>
      <c r="BF382" s="33"/>
      <c r="BG382" s="33"/>
      <c r="BH382" s="33"/>
      <c r="BI382" s="33"/>
      <c r="BJ382" s="33"/>
      <c r="BK382" s="33"/>
      <c r="BL382" s="33"/>
      <c r="BM382" s="33"/>
      <c r="BN382" s="33"/>
      <c r="BO382" s="33"/>
      <c r="BP382" s="33"/>
      <c r="BQ382" s="33"/>
      <c r="BR382" s="33"/>
      <c r="BS382" s="33"/>
      <c r="BT382" s="33"/>
      <c r="BU382" s="33"/>
      <c r="BV382" s="33"/>
      <c r="BW382" s="33"/>
      <c r="BX382" s="33"/>
      <c r="BY382" s="33"/>
      <c r="BZ382" s="33"/>
      <c r="CA382" s="33"/>
      <c r="CB382" s="33"/>
      <c r="CC382" s="33"/>
      <c r="CD382" s="33"/>
      <c r="CE382" s="33"/>
      <c r="CF382" s="33"/>
      <c r="CG382" s="33"/>
      <c r="CH382" s="33"/>
      <c r="CI382" s="33"/>
      <c r="CJ382" s="33"/>
      <c r="CK382" s="33"/>
      <c r="CL382" s="33"/>
      <c r="CM382" s="33"/>
      <c r="CN382" s="33"/>
      <c r="CO382" s="33"/>
      <c r="CP382" s="33"/>
      <c r="CQ382" s="33"/>
      <c r="CR382" s="33"/>
      <c r="CS382" s="33"/>
      <c r="CT382" s="33"/>
      <c r="CU382" s="33"/>
      <c r="CV382" s="33"/>
      <c r="CW382" s="33"/>
      <c r="CX382" s="33"/>
      <c r="CY382" s="33"/>
      <c r="CZ382" s="33"/>
      <c r="DA382" s="33"/>
      <c r="DB382" s="33"/>
      <c r="DC382" s="33"/>
      <c r="DD382" s="33"/>
      <c r="DE382" s="33"/>
      <c r="DF382" s="33"/>
      <c r="DG382" s="33"/>
    </row>
    <row r="383" spans="1:111" hidden="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33"/>
      <c r="AK383" s="33"/>
      <c r="AL383" s="33"/>
      <c r="AM383" s="33"/>
      <c r="AN383" s="33"/>
      <c r="AO383" s="33"/>
      <c r="AP383" s="33"/>
      <c r="AQ383" s="33"/>
      <c r="AR383" s="33"/>
      <c r="AS383" s="33"/>
      <c r="AT383" s="33"/>
      <c r="AU383" s="33"/>
      <c r="AV383" s="33"/>
      <c r="AW383" s="33"/>
      <c r="AX383" s="33"/>
      <c r="AY383" s="33"/>
      <c r="AZ383" s="33"/>
      <c r="BA383" s="33"/>
      <c r="BB383" s="33"/>
      <c r="BC383" s="33"/>
      <c r="BD383" s="33"/>
      <c r="BE383" s="33"/>
      <c r="BF383" s="33"/>
      <c r="BG383" s="33"/>
      <c r="BH383" s="33"/>
      <c r="BI383" s="33"/>
      <c r="BJ383" s="33"/>
      <c r="BK383" s="33"/>
      <c r="BL383" s="33"/>
      <c r="BM383" s="33"/>
      <c r="BN383" s="33"/>
      <c r="BO383" s="33"/>
      <c r="BP383" s="33"/>
      <c r="BQ383" s="33"/>
      <c r="BR383" s="33"/>
      <c r="BS383" s="33"/>
      <c r="BT383" s="33"/>
      <c r="BU383" s="33"/>
      <c r="BV383" s="33"/>
      <c r="BW383" s="33"/>
      <c r="BX383" s="33"/>
      <c r="BY383" s="33"/>
      <c r="BZ383" s="33"/>
      <c r="CA383" s="33"/>
      <c r="CB383" s="33"/>
      <c r="CC383" s="33"/>
      <c r="CD383" s="33"/>
      <c r="CE383" s="33"/>
      <c r="CF383" s="33"/>
      <c r="CG383" s="33"/>
      <c r="CH383" s="33"/>
      <c r="CI383" s="33"/>
      <c r="CJ383" s="33"/>
      <c r="CK383" s="33"/>
      <c r="CL383" s="33"/>
      <c r="CM383" s="33"/>
      <c r="CN383" s="33"/>
      <c r="CO383" s="33"/>
      <c r="CP383" s="33"/>
      <c r="CQ383" s="33"/>
      <c r="CR383" s="33"/>
      <c r="CS383" s="33"/>
      <c r="CT383" s="33"/>
      <c r="CU383" s="33"/>
      <c r="CV383" s="33"/>
      <c r="CW383" s="33"/>
      <c r="CX383" s="33"/>
      <c r="CY383" s="33"/>
      <c r="CZ383" s="33"/>
      <c r="DA383" s="33"/>
      <c r="DB383" s="33"/>
      <c r="DC383" s="33"/>
      <c r="DD383" s="33"/>
      <c r="DE383" s="33"/>
      <c r="DF383" s="33"/>
      <c r="DG383" s="33"/>
    </row>
    <row r="384" spans="1:111" hidden="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c r="AK384" s="33"/>
      <c r="AL384" s="33"/>
      <c r="AM384" s="33"/>
      <c r="AN384" s="33"/>
      <c r="AO384" s="33"/>
      <c r="AP384" s="33"/>
      <c r="AQ384" s="33"/>
      <c r="AR384" s="33"/>
      <c r="AS384" s="33"/>
      <c r="AT384" s="33"/>
      <c r="AU384" s="33"/>
      <c r="AV384" s="33"/>
      <c r="AW384" s="33"/>
      <c r="AX384" s="33"/>
      <c r="AY384" s="33"/>
      <c r="AZ384" s="33"/>
      <c r="BA384" s="33"/>
      <c r="BB384" s="33"/>
      <c r="BC384" s="33"/>
      <c r="BD384" s="33"/>
      <c r="BE384" s="33"/>
      <c r="BF384" s="33"/>
      <c r="BG384" s="33"/>
      <c r="BH384" s="33"/>
      <c r="BI384" s="33"/>
      <c r="BJ384" s="33"/>
      <c r="BK384" s="33"/>
      <c r="BL384" s="33"/>
      <c r="BM384" s="33"/>
      <c r="BN384" s="33"/>
      <c r="BO384" s="33"/>
      <c r="BP384" s="33"/>
      <c r="BQ384" s="33"/>
      <c r="BR384" s="33"/>
      <c r="BS384" s="33"/>
      <c r="BT384" s="33"/>
      <c r="BU384" s="33"/>
      <c r="BV384" s="33"/>
      <c r="BW384" s="33"/>
      <c r="BX384" s="33"/>
      <c r="BY384" s="33"/>
      <c r="BZ384" s="33"/>
      <c r="CA384" s="33"/>
      <c r="CB384" s="33"/>
      <c r="CC384" s="33"/>
      <c r="CD384" s="33"/>
      <c r="CE384" s="33"/>
      <c r="CF384" s="33"/>
      <c r="CG384" s="33"/>
      <c r="CH384" s="33"/>
      <c r="CI384" s="33"/>
      <c r="CJ384" s="33"/>
      <c r="CK384" s="33"/>
      <c r="CL384" s="33"/>
      <c r="CM384" s="33"/>
      <c r="CN384" s="33"/>
      <c r="CO384" s="33"/>
      <c r="CP384" s="33"/>
      <c r="CQ384" s="33"/>
      <c r="CR384" s="33"/>
      <c r="CS384" s="33"/>
      <c r="CT384" s="33"/>
      <c r="CU384" s="33"/>
      <c r="CV384" s="33"/>
      <c r="CW384" s="33"/>
      <c r="CX384" s="33"/>
      <c r="CY384" s="33"/>
      <c r="CZ384" s="33"/>
      <c r="DA384" s="33"/>
      <c r="DB384" s="33"/>
      <c r="DC384" s="33"/>
      <c r="DD384" s="33"/>
      <c r="DE384" s="33"/>
      <c r="DF384" s="33"/>
      <c r="DG384" s="33"/>
    </row>
    <row r="385" spans="1:111" hidden="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c r="AK385" s="33"/>
      <c r="AL385" s="33"/>
      <c r="AM385" s="33"/>
      <c r="AN385" s="33"/>
      <c r="AO385" s="33"/>
      <c r="AP385" s="33"/>
      <c r="AQ385" s="33"/>
      <c r="AR385" s="33"/>
      <c r="AS385" s="33"/>
      <c r="AT385" s="33"/>
      <c r="AU385" s="33"/>
      <c r="AV385" s="33"/>
      <c r="AW385" s="33"/>
      <c r="AX385" s="33"/>
      <c r="AY385" s="33"/>
      <c r="AZ385" s="33"/>
      <c r="BA385" s="33"/>
      <c r="BB385" s="33"/>
      <c r="BC385" s="33"/>
      <c r="BD385" s="33"/>
      <c r="BE385" s="33"/>
      <c r="BF385" s="33"/>
      <c r="BG385" s="33"/>
      <c r="BH385" s="33"/>
      <c r="BI385" s="33"/>
      <c r="BJ385" s="33"/>
      <c r="BK385" s="33"/>
      <c r="BL385" s="33"/>
      <c r="BM385" s="33"/>
      <c r="BN385" s="33"/>
      <c r="BO385" s="33"/>
      <c r="BP385" s="33"/>
      <c r="BQ385" s="33"/>
      <c r="BR385" s="33"/>
      <c r="BS385" s="33"/>
      <c r="BT385" s="33"/>
      <c r="BU385" s="33"/>
      <c r="BV385" s="33"/>
      <c r="BW385" s="33"/>
      <c r="BX385" s="33"/>
      <c r="BY385" s="33"/>
      <c r="BZ385" s="33"/>
      <c r="CA385" s="33"/>
      <c r="CB385" s="33"/>
      <c r="CC385" s="33"/>
      <c r="CD385" s="33"/>
      <c r="CE385" s="33"/>
      <c r="CF385" s="33"/>
      <c r="CG385" s="33"/>
      <c r="CH385" s="33"/>
      <c r="CI385" s="33"/>
      <c r="CJ385" s="33"/>
      <c r="CK385" s="33"/>
      <c r="CL385" s="33"/>
      <c r="CM385" s="33"/>
      <c r="CN385" s="33"/>
      <c r="CO385" s="33"/>
      <c r="CP385" s="33"/>
      <c r="CQ385" s="33"/>
      <c r="CR385" s="33"/>
      <c r="CS385" s="33"/>
      <c r="CT385" s="33"/>
      <c r="CU385" s="33"/>
      <c r="CV385" s="33"/>
      <c r="CW385" s="33"/>
      <c r="CX385" s="33"/>
      <c r="CY385" s="33"/>
      <c r="CZ385" s="33"/>
      <c r="DA385" s="33"/>
      <c r="DB385" s="33"/>
      <c r="DC385" s="33"/>
      <c r="DD385" s="33"/>
      <c r="DE385" s="33"/>
      <c r="DF385" s="33"/>
      <c r="DG385" s="33"/>
    </row>
    <row r="386" spans="1:111" hidden="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c r="AK386" s="33"/>
      <c r="AL386" s="33"/>
      <c r="AM386" s="33"/>
      <c r="AN386" s="33"/>
      <c r="AO386" s="33"/>
      <c r="AP386" s="33"/>
      <c r="AQ386" s="33"/>
      <c r="AR386" s="33"/>
      <c r="AS386" s="33"/>
      <c r="AT386" s="33"/>
      <c r="AU386" s="33"/>
      <c r="AV386" s="33"/>
      <c r="AW386" s="33"/>
      <c r="AX386" s="33"/>
      <c r="AY386" s="33"/>
      <c r="AZ386" s="33"/>
      <c r="BA386" s="33"/>
      <c r="BB386" s="33"/>
      <c r="BC386" s="33"/>
      <c r="BD386" s="33"/>
      <c r="BE386" s="33"/>
      <c r="BF386" s="33"/>
      <c r="BG386" s="33"/>
      <c r="BH386" s="33"/>
      <c r="BI386" s="33"/>
      <c r="BJ386" s="33"/>
      <c r="BK386" s="33"/>
      <c r="BL386" s="33"/>
      <c r="BM386" s="33"/>
      <c r="BN386" s="33"/>
      <c r="BO386" s="33"/>
      <c r="BP386" s="33"/>
      <c r="BQ386" s="33"/>
      <c r="BR386" s="33"/>
      <c r="BS386" s="33"/>
      <c r="BT386" s="33"/>
      <c r="BU386" s="33"/>
      <c r="BV386" s="33"/>
      <c r="BW386" s="33"/>
      <c r="BX386" s="33"/>
      <c r="BY386" s="33"/>
      <c r="BZ386" s="33"/>
      <c r="CA386" s="33"/>
      <c r="CB386" s="33"/>
      <c r="CC386" s="33"/>
      <c r="CD386" s="33"/>
      <c r="CE386" s="33"/>
      <c r="CF386" s="33"/>
      <c r="CG386" s="33"/>
      <c r="CH386" s="33"/>
      <c r="CI386" s="33"/>
      <c r="CJ386" s="33"/>
      <c r="CK386" s="33"/>
      <c r="CL386" s="33"/>
      <c r="CM386" s="33"/>
      <c r="CN386" s="33"/>
      <c r="CO386" s="33"/>
      <c r="CP386" s="33"/>
      <c r="CQ386" s="33"/>
      <c r="CR386" s="33"/>
      <c r="CS386" s="33"/>
      <c r="CT386" s="33"/>
      <c r="CU386" s="33"/>
      <c r="CV386" s="33"/>
      <c r="CW386" s="33"/>
      <c r="CX386" s="33"/>
      <c r="CY386" s="33"/>
      <c r="CZ386" s="33"/>
      <c r="DA386" s="33"/>
      <c r="DB386" s="33"/>
      <c r="DC386" s="33"/>
      <c r="DD386" s="33"/>
      <c r="DE386" s="33"/>
      <c r="DF386" s="33"/>
      <c r="DG386" s="33"/>
    </row>
    <row r="387" spans="1:111" hidden="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3"/>
      <c r="AP387" s="33"/>
      <c r="AQ387" s="33"/>
      <c r="AR387" s="33"/>
      <c r="AS387" s="33"/>
      <c r="AT387" s="33"/>
      <c r="AU387" s="33"/>
      <c r="AV387" s="33"/>
      <c r="AW387" s="33"/>
      <c r="AX387" s="33"/>
      <c r="AY387" s="33"/>
      <c r="AZ387" s="33"/>
      <c r="BA387" s="33"/>
      <c r="BB387" s="33"/>
      <c r="BC387" s="33"/>
      <c r="BD387" s="33"/>
      <c r="BE387" s="33"/>
      <c r="BF387" s="33"/>
      <c r="BG387" s="33"/>
      <c r="BH387" s="33"/>
      <c r="BI387" s="33"/>
      <c r="BJ387" s="33"/>
      <c r="BK387" s="33"/>
      <c r="BL387" s="33"/>
      <c r="BM387" s="33"/>
      <c r="BN387" s="33"/>
      <c r="BO387" s="33"/>
      <c r="BP387" s="33"/>
      <c r="BQ387" s="33"/>
      <c r="BR387" s="33"/>
      <c r="BS387" s="33"/>
      <c r="BT387" s="33"/>
      <c r="BU387" s="33"/>
      <c r="BV387" s="33"/>
      <c r="BW387" s="33"/>
      <c r="BX387" s="33"/>
      <c r="BY387" s="33"/>
      <c r="BZ387" s="33"/>
      <c r="CA387" s="33"/>
      <c r="CB387" s="33"/>
      <c r="CC387" s="33"/>
      <c r="CD387" s="33"/>
      <c r="CE387" s="33"/>
      <c r="CF387" s="33"/>
      <c r="CG387" s="33"/>
      <c r="CH387" s="33"/>
      <c r="CI387" s="33"/>
      <c r="CJ387" s="33"/>
      <c r="CK387" s="33"/>
      <c r="CL387" s="33"/>
      <c r="CM387" s="33"/>
      <c r="CN387" s="33"/>
      <c r="CO387" s="33"/>
      <c r="CP387" s="33"/>
      <c r="CQ387" s="33"/>
      <c r="CR387" s="33"/>
      <c r="CS387" s="33"/>
      <c r="CT387" s="33"/>
      <c r="CU387" s="33"/>
      <c r="CV387" s="33"/>
      <c r="CW387" s="33"/>
      <c r="CX387" s="33"/>
      <c r="CY387" s="33"/>
      <c r="CZ387" s="33"/>
      <c r="DA387" s="33"/>
      <c r="DB387" s="33"/>
      <c r="DC387" s="33"/>
      <c r="DD387" s="33"/>
      <c r="DE387" s="33"/>
      <c r="DF387" s="33"/>
      <c r="DG387" s="33"/>
    </row>
    <row r="388" spans="1:111" hidden="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c r="AK388" s="33"/>
      <c r="AL388" s="33"/>
      <c r="AM388" s="33"/>
      <c r="AN388" s="33"/>
      <c r="AO388" s="33"/>
      <c r="AP388" s="33"/>
      <c r="AQ388" s="33"/>
      <c r="AR388" s="33"/>
      <c r="AS388" s="33"/>
      <c r="AT388" s="33"/>
      <c r="AU388" s="33"/>
      <c r="AV388" s="33"/>
      <c r="AW388" s="33"/>
      <c r="AX388" s="33"/>
      <c r="AY388" s="33"/>
      <c r="AZ388" s="33"/>
      <c r="BA388" s="33"/>
      <c r="BB388" s="33"/>
      <c r="BC388" s="33"/>
      <c r="BD388" s="33"/>
      <c r="BE388" s="33"/>
      <c r="BF388" s="33"/>
      <c r="BG388" s="33"/>
      <c r="BH388" s="33"/>
      <c r="BI388" s="33"/>
      <c r="BJ388" s="33"/>
      <c r="BK388" s="33"/>
      <c r="BL388" s="33"/>
      <c r="BM388" s="33"/>
      <c r="BN388" s="33"/>
      <c r="BO388" s="33"/>
      <c r="BP388" s="33"/>
      <c r="BQ388" s="33"/>
      <c r="BR388" s="33"/>
      <c r="BS388" s="33"/>
      <c r="BT388" s="33"/>
      <c r="BU388" s="33"/>
      <c r="BV388" s="33"/>
      <c r="BW388" s="33"/>
      <c r="BX388" s="33"/>
      <c r="BY388" s="33"/>
      <c r="BZ388" s="33"/>
      <c r="CA388" s="33"/>
      <c r="CB388" s="33"/>
      <c r="CC388" s="33"/>
      <c r="CD388" s="33"/>
      <c r="CE388" s="33"/>
      <c r="CF388" s="33"/>
      <c r="CG388" s="33"/>
      <c r="CH388" s="33"/>
      <c r="CI388" s="33"/>
      <c r="CJ388" s="33"/>
      <c r="CK388" s="33"/>
      <c r="CL388" s="33"/>
      <c r="CM388" s="33"/>
      <c r="CN388" s="33"/>
      <c r="CO388" s="33"/>
      <c r="CP388" s="33"/>
      <c r="CQ388" s="33"/>
      <c r="CR388" s="33"/>
      <c r="CS388" s="33"/>
      <c r="CT388" s="33"/>
      <c r="CU388" s="33"/>
      <c r="CV388" s="33"/>
      <c r="CW388" s="33"/>
      <c r="CX388" s="33"/>
      <c r="CY388" s="33"/>
      <c r="CZ388" s="33"/>
      <c r="DA388" s="33"/>
      <c r="DB388" s="33"/>
      <c r="DC388" s="33"/>
      <c r="DD388" s="33"/>
      <c r="DE388" s="33"/>
      <c r="DF388" s="33"/>
      <c r="DG388" s="33"/>
    </row>
    <row r="389" spans="1:111" hidden="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33"/>
      <c r="AL389" s="33"/>
      <c r="AM389" s="33"/>
      <c r="AN389" s="33"/>
      <c r="AO389" s="33"/>
      <c r="AP389" s="33"/>
      <c r="AQ389" s="33"/>
      <c r="AR389" s="33"/>
      <c r="AS389" s="33"/>
      <c r="AT389" s="33"/>
      <c r="AU389" s="33"/>
      <c r="AV389" s="33"/>
      <c r="AW389" s="33"/>
      <c r="AX389" s="33"/>
      <c r="AY389" s="33"/>
      <c r="AZ389" s="33"/>
      <c r="BA389" s="33"/>
      <c r="BB389" s="33"/>
      <c r="BC389" s="33"/>
      <c r="BD389" s="33"/>
      <c r="BE389" s="33"/>
      <c r="BF389" s="33"/>
      <c r="BG389" s="33"/>
      <c r="BH389" s="33"/>
      <c r="BI389" s="33"/>
      <c r="BJ389" s="33"/>
      <c r="BK389" s="33"/>
      <c r="BL389" s="33"/>
      <c r="BM389" s="33"/>
      <c r="BN389" s="33"/>
      <c r="BO389" s="33"/>
      <c r="BP389" s="33"/>
      <c r="BQ389" s="33"/>
      <c r="BR389" s="33"/>
      <c r="BS389" s="33"/>
      <c r="BT389" s="33"/>
      <c r="BU389" s="33"/>
      <c r="BV389" s="33"/>
      <c r="BW389" s="33"/>
      <c r="BX389" s="33"/>
      <c r="BY389" s="33"/>
      <c r="BZ389" s="33"/>
      <c r="CA389" s="33"/>
      <c r="CB389" s="33"/>
      <c r="CC389" s="33"/>
      <c r="CD389" s="33"/>
      <c r="CE389" s="33"/>
      <c r="CF389" s="33"/>
      <c r="CG389" s="33"/>
      <c r="CH389" s="33"/>
      <c r="CI389" s="33"/>
      <c r="CJ389" s="33"/>
      <c r="CK389" s="33"/>
      <c r="CL389" s="33"/>
      <c r="CM389" s="33"/>
      <c r="CN389" s="33"/>
      <c r="CO389" s="33"/>
      <c r="CP389" s="33"/>
      <c r="CQ389" s="33"/>
      <c r="CR389" s="33"/>
      <c r="CS389" s="33"/>
      <c r="CT389" s="33"/>
      <c r="CU389" s="33"/>
      <c r="CV389" s="33"/>
      <c r="CW389" s="33"/>
      <c r="CX389" s="33"/>
      <c r="CY389" s="33"/>
      <c r="CZ389" s="33"/>
      <c r="DA389" s="33"/>
      <c r="DB389" s="33"/>
      <c r="DC389" s="33"/>
      <c r="DD389" s="33"/>
      <c r="DE389" s="33"/>
      <c r="DF389" s="33"/>
      <c r="DG389" s="33"/>
    </row>
  </sheetData>
  <sheetProtection sheet="1" objects="1" scenarios="1" selectLockedCells="1"/>
  <customSheetViews>
    <customSheetView guid="{1CEC71CB-DC87-4065-91A5-116B4A83B718}">
      <selection activeCell="B9" sqref="B9:I43"/>
    </customSheetView>
  </customSheetViews>
  <mergeCells count="5">
    <mergeCell ref="B4:I4"/>
    <mergeCell ref="B6:I6"/>
    <mergeCell ref="B9:I43"/>
    <mergeCell ref="A1:J1"/>
    <mergeCell ref="B7:I7"/>
  </mergeCells>
  <pageMargins left="0.7" right="0.7" top="0.78740157499999996" bottom="0.78740157499999996" header="0.3" footer="0.3"/>
  <pageSetup paperSize="9"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Normal="100" workbookViewId="0">
      <selection activeCell="E9" sqref="E9"/>
    </sheetView>
  </sheetViews>
  <sheetFormatPr baseColWidth="10" defaultColWidth="0" defaultRowHeight="15" zeroHeight="1"/>
  <cols>
    <col min="1" max="1" width="12.85546875" style="12" customWidth="1"/>
    <col min="2" max="6" width="25.7109375" customWidth="1"/>
    <col min="7" max="7" width="16" style="12" hidden="1" customWidth="1"/>
    <col min="8" max="16384" width="11.42578125" hidden="1"/>
  </cols>
  <sheetData>
    <row r="1" spans="2:6">
      <c r="B1" s="12"/>
      <c r="C1" s="12"/>
      <c r="D1" s="12"/>
      <c r="E1" s="12"/>
      <c r="F1" s="12"/>
    </row>
    <row r="2" spans="2:6" s="12" customFormat="1" ht="45" customHeight="1" thickBot="1">
      <c r="B2" s="101" t="s">
        <v>209</v>
      </c>
    </row>
    <row r="3" spans="2:6" ht="45" customHeight="1" thickBot="1">
      <c r="B3" s="66" t="s">
        <v>159</v>
      </c>
      <c r="C3" s="243" t="s">
        <v>160</v>
      </c>
      <c r="D3" s="244"/>
      <c r="E3" s="245"/>
      <c r="F3" s="51"/>
    </row>
    <row r="4" spans="2:6" ht="45" customHeight="1" thickTop="1" thickBot="1">
      <c r="B4" s="67"/>
      <c r="C4" s="68" t="s">
        <v>10</v>
      </c>
      <c r="D4" s="68" t="s">
        <v>9</v>
      </c>
      <c r="E4" s="68" t="s">
        <v>8</v>
      </c>
      <c r="F4" s="52"/>
    </row>
    <row r="5" spans="2:6" ht="45" customHeight="1" thickBot="1">
      <c r="B5" s="69" t="s">
        <v>16</v>
      </c>
      <c r="C5" s="70" t="s">
        <v>161</v>
      </c>
      <c r="D5" s="70" t="s">
        <v>162</v>
      </c>
      <c r="E5" s="70" t="s">
        <v>163</v>
      </c>
      <c r="F5" s="53"/>
    </row>
    <row r="6" spans="2:6" ht="45" customHeight="1" thickBot="1">
      <c r="B6" s="69" t="s">
        <v>120</v>
      </c>
      <c r="C6" s="71" t="s">
        <v>164</v>
      </c>
      <c r="D6" s="71" t="s">
        <v>165</v>
      </c>
      <c r="E6" s="71" t="s">
        <v>166</v>
      </c>
      <c r="F6" s="53"/>
    </row>
    <row r="7" spans="2:6" ht="45" customHeight="1" thickBot="1">
      <c r="B7" s="69" t="s">
        <v>167</v>
      </c>
      <c r="C7" s="70" t="s">
        <v>168</v>
      </c>
      <c r="D7" s="70" t="s">
        <v>199</v>
      </c>
      <c r="E7" s="70" t="s">
        <v>200</v>
      </c>
      <c r="F7" s="53"/>
    </row>
    <row r="8" spans="2:6" ht="45" customHeight="1" thickBot="1">
      <c r="B8" s="69" t="s">
        <v>17</v>
      </c>
      <c r="C8" s="71" t="s">
        <v>169</v>
      </c>
      <c r="D8" s="71" t="s">
        <v>170</v>
      </c>
      <c r="E8" s="71" t="s">
        <v>171</v>
      </c>
      <c r="F8" s="53"/>
    </row>
    <row r="9" spans="2:6" ht="45" customHeight="1" thickBot="1">
      <c r="B9" s="69" t="s">
        <v>36</v>
      </c>
      <c r="C9" s="70" t="s">
        <v>172</v>
      </c>
      <c r="D9" s="70" t="s">
        <v>173</v>
      </c>
      <c r="E9" s="70" t="s">
        <v>174</v>
      </c>
      <c r="F9" s="53"/>
    </row>
    <row r="10" spans="2:6" ht="45" customHeight="1" thickBot="1">
      <c r="B10" s="69" t="s">
        <v>175</v>
      </c>
      <c r="C10" s="71" t="s">
        <v>201</v>
      </c>
      <c r="D10" s="71" t="s">
        <v>176</v>
      </c>
      <c r="E10" s="71" t="s">
        <v>201</v>
      </c>
      <c r="F10" s="54"/>
    </row>
    <row r="11" spans="2:6" ht="45" customHeight="1" thickBot="1">
      <c r="B11" s="69" t="s">
        <v>177</v>
      </c>
      <c r="C11" s="71" t="s">
        <v>201</v>
      </c>
      <c r="D11" s="70" t="s">
        <v>178</v>
      </c>
      <c r="E11" s="70" t="s">
        <v>179</v>
      </c>
      <c r="F11" s="53"/>
    </row>
    <row r="12" spans="2:6" ht="45" customHeight="1" thickBot="1">
      <c r="B12" s="69" t="s">
        <v>180</v>
      </c>
      <c r="C12" s="71" t="s">
        <v>201</v>
      </c>
      <c r="D12" s="71" t="s">
        <v>181</v>
      </c>
      <c r="E12" s="71" t="s">
        <v>182</v>
      </c>
      <c r="F12" s="53"/>
    </row>
    <row r="13" spans="2:6" s="12" customFormat="1" ht="45" customHeight="1"/>
  </sheetData>
  <sheetProtection sheet="1" objects="1" scenarios="1" selectLockedCells="1"/>
  <mergeCells count="1">
    <mergeCell ref="C3:E3"/>
  </mergeCells>
  <pageMargins left="0.7" right="0.7" top="0.78740157499999996" bottom="0.78740157499999996" header="0.3" footer="0.3"/>
  <pageSetup paperSize="9" scale="6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9"/>
  <sheetViews>
    <sheetView zoomScaleNormal="100" workbookViewId="0">
      <selection activeCell="D10" sqref="D10"/>
    </sheetView>
  </sheetViews>
  <sheetFormatPr baseColWidth="10" defaultColWidth="0" defaultRowHeight="15" zeroHeight="1"/>
  <cols>
    <col min="1" max="1" width="11.42578125" style="12" customWidth="1"/>
    <col min="2" max="2" width="24.42578125" style="10" customWidth="1"/>
    <col min="3" max="3" width="19" customWidth="1"/>
    <col min="4" max="4" width="20.5703125" customWidth="1"/>
    <col min="5" max="5" width="21.7109375" customWidth="1"/>
    <col min="6" max="6" width="25.5703125" customWidth="1"/>
    <col min="7" max="7" width="24.28515625" customWidth="1"/>
    <col min="8" max="8" width="11.42578125" customWidth="1"/>
    <col min="9" max="25" width="0" hidden="1" customWidth="1"/>
    <col min="26" max="16384" width="11.42578125" hidden="1"/>
  </cols>
  <sheetData>
    <row r="1" spans="1:25">
      <c r="B1" s="12"/>
      <c r="C1" s="12"/>
      <c r="D1" s="12"/>
      <c r="E1" s="12"/>
      <c r="F1" s="12"/>
      <c r="G1" s="12"/>
      <c r="H1" s="12"/>
    </row>
    <row r="2" spans="1:25" ht="25.5" customHeight="1">
      <c r="B2" s="102" t="s">
        <v>208</v>
      </c>
      <c r="C2" s="36"/>
      <c r="D2" s="36"/>
      <c r="E2" s="36"/>
      <c r="F2" s="36"/>
      <c r="G2" s="36"/>
      <c r="H2" s="12"/>
      <c r="I2" s="1"/>
      <c r="J2" s="1"/>
      <c r="K2" s="1"/>
      <c r="L2" s="1"/>
      <c r="M2" s="1"/>
      <c r="N2" s="1"/>
      <c r="O2" s="1"/>
      <c r="P2" s="1"/>
      <c r="Q2" s="1"/>
      <c r="R2" s="1"/>
      <c r="S2" s="1"/>
      <c r="T2" s="1"/>
      <c r="U2" s="1"/>
      <c r="V2" s="1"/>
      <c r="W2" s="1"/>
      <c r="X2" s="1"/>
      <c r="Y2" s="1"/>
    </row>
    <row r="3" spans="1:25">
      <c r="B3" s="247" t="s">
        <v>43</v>
      </c>
      <c r="C3" s="177" t="s">
        <v>44</v>
      </c>
      <c r="D3" s="246"/>
      <c r="E3" s="246"/>
      <c r="F3" s="246"/>
      <c r="G3" s="178"/>
      <c r="H3" s="12"/>
      <c r="I3" s="1"/>
      <c r="J3" s="1"/>
      <c r="K3" s="1"/>
      <c r="L3" s="1"/>
      <c r="M3" s="1"/>
      <c r="N3" s="1"/>
      <c r="O3" s="1"/>
      <c r="P3" s="1"/>
      <c r="Q3" s="1"/>
      <c r="R3" s="1"/>
      <c r="S3" s="1"/>
      <c r="T3" s="1"/>
      <c r="U3" s="1"/>
      <c r="V3" s="1"/>
      <c r="W3" s="1"/>
      <c r="X3" s="1"/>
      <c r="Y3" s="1"/>
    </row>
    <row r="4" spans="1:25">
      <c r="B4" s="247"/>
      <c r="C4" s="23">
        <v>1</v>
      </c>
      <c r="D4" s="23">
        <v>2</v>
      </c>
      <c r="E4" s="23">
        <v>3</v>
      </c>
      <c r="F4" s="23">
        <v>4</v>
      </c>
      <c r="G4" s="23">
        <v>5</v>
      </c>
      <c r="H4" s="12"/>
      <c r="I4" s="1"/>
      <c r="J4" s="1"/>
      <c r="K4" s="1"/>
      <c r="L4" s="1"/>
      <c r="M4" s="1"/>
      <c r="N4" s="1"/>
      <c r="O4" s="1"/>
      <c r="P4" s="1"/>
      <c r="Q4" s="1"/>
      <c r="R4" s="1"/>
      <c r="S4" s="1"/>
      <c r="T4" s="1"/>
      <c r="U4" s="1"/>
      <c r="V4" s="1"/>
      <c r="W4" s="1"/>
      <c r="X4" s="1"/>
      <c r="Y4" s="1"/>
    </row>
    <row r="5" spans="1:25">
      <c r="B5" s="247"/>
      <c r="C5" s="23" t="s">
        <v>26</v>
      </c>
      <c r="D5" s="23" t="s">
        <v>14</v>
      </c>
      <c r="E5" s="23" t="s">
        <v>9</v>
      </c>
      <c r="F5" s="23" t="s">
        <v>27</v>
      </c>
      <c r="G5" s="23" t="s">
        <v>28</v>
      </c>
      <c r="H5" s="12"/>
      <c r="I5" s="1"/>
      <c r="J5" s="1"/>
      <c r="K5" s="1"/>
      <c r="L5" s="1"/>
      <c r="M5" s="1"/>
      <c r="N5" s="1"/>
      <c r="O5" s="1"/>
      <c r="P5" s="1"/>
      <c r="Q5" s="1"/>
      <c r="R5" s="1"/>
      <c r="S5" s="1"/>
      <c r="T5" s="1"/>
      <c r="U5" s="1"/>
      <c r="V5" s="1"/>
      <c r="W5" s="1"/>
      <c r="X5" s="1"/>
      <c r="Y5" s="1"/>
    </row>
    <row r="6" spans="1:25" ht="133.5" customHeight="1">
      <c r="B6" s="23" t="s">
        <v>45</v>
      </c>
      <c r="C6" s="34" t="s">
        <v>46</v>
      </c>
      <c r="D6" s="34" t="s">
        <v>47</v>
      </c>
      <c r="E6" s="34" t="s">
        <v>48</v>
      </c>
      <c r="F6" s="34" t="s">
        <v>49</v>
      </c>
      <c r="G6" s="34" t="s">
        <v>50</v>
      </c>
      <c r="H6" s="12"/>
      <c r="I6" s="1"/>
      <c r="J6" s="1"/>
      <c r="K6" s="1"/>
      <c r="L6" s="1"/>
      <c r="M6" s="1"/>
      <c r="N6" s="1"/>
      <c r="O6" s="1"/>
      <c r="P6" s="1"/>
      <c r="Q6" s="1"/>
      <c r="R6" s="1"/>
      <c r="S6" s="1"/>
      <c r="T6" s="1"/>
      <c r="U6" s="1"/>
      <c r="V6" s="1"/>
      <c r="W6" s="1"/>
      <c r="X6" s="1"/>
      <c r="Y6" s="1"/>
    </row>
    <row r="7" spans="1:25" ht="66.75" customHeight="1">
      <c r="B7" s="23" t="s">
        <v>51</v>
      </c>
      <c r="C7" s="34" t="s">
        <v>52</v>
      </c>
      <c r="D7" s="34" t="s">
        <v>53</v>
      </c>
      <c r="E7" s="34" t="s">
        <v>54</v>
      </c>
      <c r="F7" s="34" t="s">
        <v>55</v>
      </c>
      <c r="G7" s="34" t="s">
        <v>56</v>
      </c>
      <c r="H7" s="12"/>
      <c r="I7" s="1"/>
      <c r="J7" s="1"/>
      <c r="K7" s="1"/>
      <c r="L7" s="1"/>
      <c r="M7" s="1"/>
      <c r="N7" s="1"/>
      <c r="O7" s="1"/>
      <c r="P7" s="1"/>
      <c r="Q7" s="1"/>
      <c r="R7" s="1"/>
      <c r="S7" s="1"/>
      <c r="T7" s="1"/>
      <c r="U7" s="1"/>
      <c r="V7" s="1"/>
      <c r="W7" s="1"/>
      <c r="X7" s="1"/>
      <c r="Y7" s="1"/>
    </row>
    <row r="8" spans="1:25" ht="127.5" customHeight="1">
      <c r="B8" s="23" t="s">
        <v>57</v>
      </c>
      <c r="C8" s="34" t="s">
        <v>58</v>
      </c>
      <c r="D8" s="34" t="s">
        <v>59</v>
      </c>
      <c r="E8" s="34" t="s">
        <v>60</v>
      </c>
      <c r="F8" s="34" t="s">
        <v>61</v>
      </c>
      <c r="G8" s="34" t="s">
        <v>62</v>
      </c>
      <c r="H8" s="12"/>
      <c r="I8" s="1"/>
      <c r="J8" s="1"/>
      <c r="K8" s="1"/>
      <c r="L8" s="1"/>
      <c r="M8" s="1"/>
      <c r="N8" s="1"/>
      <c r="O8" s="1"/>
      <c r="P8" s="1"/>
      <c r="Q8" s="1"/>
      <c r="R8" s="1"/>
      <c r="S8" s="1"/>
      <c r="T8" s="1"/>
      <c r="U8" s="1"/>
      <c r="V8" s="1"/>
      <c r="W8" s="1"/>
      <c r="X8" s="1"/>
      <c r="Y8" s="1"/>
    </row>
    <row r="9" spans="1:25" ht="93" customHeight="1">
      <c r="B9" s="23" t="s">
        <v>63</v>
      </c>
      <c r="C9" s="34" t="s">
        <v>64</v>
      </c>
      <c r="D9" s="34" t="s">
        <v>65</v>
      </c>
      <c r="E9" s="34" t="s">
        <v>66</v>
      </c>
      <c r="F9" s="34" t="s">
        <v>67</v>
      </c>
      <c r="G9" s="34" t="s">
        <v>68</v>
      </c>
      <c r="H9" s="12"/>
      <c r="I9" s="1"/>
      <c r="J9" s="1"/>
      <c r="K9" s="1"/>
      <c r="L9" s="1"/>
      <c r="M9" s="1"/>
      <c r="N9" s="1"/>
      <c r="O9" s="1"/>
      <c r="P9" s="1"/>
      <c r="Q9" s="1"/>
      <c r="R9" s="1"/>
      <c r="S9" s="1"/>
      <c r="T9" s="1"/>
      <c r="U9" s="1"/>
      <c r="V9" s="1"/>
      <c r="W9" s="1"/>
      <c r="X9" s="1"/>
      <c r="Y9" s="1"/>
    </row>
    <row r="10" spans="1:25" ht="115.5" customHeight="1">
      <c r="B10" s="23" t="s">
        <v>69</v>
      </c>
      <c r="C10" s="34" t="s">
        <v>70</v>
      </c>
      <c r="D10" s="34" t="s">
        <v>71</v>
      </c>
      <c r="E10" s="34" t="s">
        <v>72</v>
      </c>
      <c r="F10" s="34" t="s">
        <v>73</v>
      </c>
      <c r="G10" s="34" t="s">
        <v>74</v>
      </c>
      <c r="H10" s="12"/>
      <c r="I10" s="1"/>
      <c r="J10" s="1"/>
      <c r="K10" s="1"/>
      <c r="L10" s="1"/>
      <c r="M10" s="1"/>
      <c r="N10" s="1"/>
      <c r="O10" s="1"/>
      <c r="P10" s="1"/>
      <c r="Q10" s="1"/>
      <c r="R10" s="1"/>
      <c r="S10" s="1"/>
      <c r="T10" s="1"/>
      <c r="U10" s="1"/>
      <c r="V10" s="1"/>
      <c r="W10" s="1"/>
      <c r="X10" s="1"/>
      <c r="Y10" s="1"/>
    </row>
    <row r="11" spans="1:25" ht="105" customHeight="1">
      <c r="B11" s="23" t="s">
        <v>24</v>
      </c>
      <c r="C11" s="34" t="s">
        <v>75</v>
      </c>
      <c r="D11" s="34" t="s">
        <v>76</v>
      </c>
      <c r="E11" s="34" t="s">
        <v>77</v>
      </c>
      <c r="F11" s="34" t="s">
        <v>78</v>
      </c>
      <c r="G11" s="34" t="s">
        <v>79</v>
      </c>
      <c r="H11" s="12"/>
      <c r="I11" s="1"/>
      <c r="J11" s="1"/>
      <c r="K11" s="1"/>
      <c r="L11" s="1"/>
      <c r="M11" s="1"/>
      <c r="N11" s="1"/>
      <c r="O11" s="1"/>
      <c r="P11" s="1"/>
      <c r="Q11" s="1"/>
      <c r="R11" s="1"/>
      <c r="S11" s="1"/>
      <c r="T11" s="1"/>
      <c r="U11" s="1"/>
      <c r="V11" s="1"/>
      <c r="W11" s="1"/>
      <c r="X11" s="1"/>
      <c r="Y11" s="1"/>
    </row>
    <row r="12" spans="1:25" ht="93.75" customHeight="1">
      <c r="B12" s="23" t="s">
        <v>80</v>
      </c>
      <c r="C12" s="34" t="s">
        <v>81</v>
      </c>
      <c r="D12" s="34" t="s">
        <v>82</v>
      </c>
      <c r="E12" s="34" t="s">
        <v>149</v>
      </c>
      <c r="F12" s="34" t="s">
        <v>83</v>
      </c>
      <c r="G12" s="34" t="s">
        <v>84</v>
      </c>
      <c r="H12" s="12"/>
      <c r="I12" s="1"/>
      <c r="J12" s="1"/>
      <c r="K12" s="1"/>
      <c r="L12" s="1"/>
      <c r="M12" s="1"/>
      <c r="N12" s="1"/>
      <c r="O12" s="1"/>
      <c r="P12" s="1"/>
      <c r="Q12" s="1"/>
      <c r="R12" s="1"/>
      <c r="S12" s="1"/>
      <c r="T12" s="1"/>
      <c r="U12" s="1"/>
      <c r="V12" s="1"/>
      <c r="W12" s="1"/>
      <c r="X12" s="1"/>
      <c r="Y12" s="1"/>
    </row>
    <row r="13" spans="1:25" ht="114" customHeight="1">
      <c r="B13" s="248" t="s">
        <v>85</v>
      </c>
      <c r="C13" s="248"/>
      <c r="D13" s="248"/>
      <c r="E13" s="248"/>
      <c r="F13" s="248"/>
      <c r="G13" s="248"/>
      <c r="H13" s="12"/>
      <c r="I13" s="1"/>
      <c r="J13" s="1"/>
      <c r="K13" s="1"/>
      <c r="L13" s="1"/>
      <c r="M13" s="1"/>
      <c r="N13" s="1"/>
      <c r="O13" s="1"/>
      <c r="P13" s="1"/>
      <c r="Q13" s="1"/>
      <c r="R13" s="1"/>
      <c r="S13" s="1"/>
      <c r="T13" s="1"/>
      <c r="U13" s="1"/>
      <c r="V13" s="1"/>
      <c r="W13" s="1"/>
      <c r="X13" s="1"/>
      <c r="Y13" s="1"/>
    </row>
    <row r="14" spans="1:25">
      <c r="B14" s="35"/>
      <c r="C14" s="35"/>
      <c r="D14" s="12"/>
      <c r="E14" s="12"/>
      <c r="F14" s="12"/>
      <c r="G14" s="12"/>
      <c r="H14" s="12"/>
      <c r="I14" s="1"/>
      <c r="J14" s="1"/>
      <c r="K14" s="1"/>
      <c r="L14" s="1"/>
      <c r="M14" s="1"/>
      <c r="N14" s="1"/>
      <c r="O14" s="1"/>
      <c r="P14" s="1"/>
      <c r="Q14" s="1"/>
      <c r="R14" s="1"/>
      <c r="S14" s="1"/>
      <c r="T14" s="1"/>
      <c r="U14" s="1"/>
      <c r="V14" s="1"/>
      <c r="W14" s="1"/>
      <c r="X14" s="1"/>
      <c r="Y14" s="1"/>
    </row>
    <row r="15" spans="1:25">
      <c r="B15" s="35"/>
      <c r="C15" s="35"/>
      <c r="D15" s="12"/>
      <c r="E15" s="12"/>
      <c r="F15" s="12"/>
      <c r="G15" s="12"/>
      <c r="H15" s="12"/>
      <c r="I15" s="1"/>
      <c r="J15" s="1"/>
      <c r="K15" s="1"/>
      <c r="L15" s="1"/>
      <c r="M15" s="1"/>
      <c r="N15" s="1"/>
      <c r="O15" s="1"/>
      <c r="P15" s="1"/>
      <c r="Q15" s="1"/>
      <c r="R15" s="1"/>
      <c r="S15" s="1"/>
      <c r="T15" s="1"/>
      <c r="U15" s="1"/>
      <c r="V15" s="1"/>
      <c r="W15" s="1"/>
      <c r="X15" s="1"/>
      <c r="Y15" s="1"/>
    </row>
    <row r="16" spans="1:25" hidden="1">
      <c r="A16" s="1"/>
      <c r="B16" s="1"/>
      <c r="C16" s="1"/>
      <c r="D16" s="1"/>
      <c r="E16" s="1"/>
      <c r="F16" s="1"/>
      <c r="G16" s="1"/>
      <c r="H16" s="1"/>
      <c r="I16" s="1"/>
      <c r="J16" s="1"/>
      <c r="K16" s="1"/>
      <c r="L16" s="1"/>
      <c r="M16" s="1"/>
      <c r="N16" s="1"/>
      <c r="O16" s="1"/>
      <c r="P16" s="1"/>
      <c r="Q16" s="1"/>
      <c r="R16" s="1"/>
      <c r="S16" s="1"/>
      <c r="T16" s="1"/>
      <c r="U16" s="1"/>
      <c r="V16" s="1"/>
      <c r="W16" s="1"/>
      <c r="X16" s="1"/>
      <c r="Y16" s="1"/>
    </row>
    <row r="17" spans="1:25" hidden="1">
      <c r="A17" s="1"/>
      <c r="B17" s="1"/>
      <c r="C17" s="1"/>
      <c r="D17" s="1"/>
      <c r="E17" s="1"/>
      <c r="F17" s="1"/>
      <c r="G17" s="1"/>
      <c r="H17" s="1"/>
      <c r="I17" s="1"/>
      <c r="J17" s="1"/>
      <c r="K17" s="1"/>
      <c r="L17" s="1"/>
      <c r="M17" s="1"/>
      <c r="N17" s="1"/>
      <c r="O17" s="1"/>
      <c r="P17" s="1"/>
      <c r="Q17" s="1"/>
      <c r="R17" s="1"/>
      <c r="S17" s="1"/>
      <c r="T17" s="1"/>
      <c r="U17" s="1"/>
      <c r="V17" s="1"/>
      <c r="W17" s="1"/>
      <c r="X17" s="1"/>
      <c r="Y17" s="1"/>
    </row>
    <row r="18" spans="1:25" hidden="1">
      <c r="A18" s="1"/>
      <c r="B18" s="1"/>
      <c r="C18" s="1"/>
      <c r="D18" s="1"/>
      <c r="E18" s="1"/>
      <c r="F18" s="1"/>
      <c r="G18" s="1"/>
      <c r="H18" s="1"/>
      <c r="I18" s="1"/>
      <c r="J18" s="1"/>
      <c r="K18" s="1"/>
      <c r="L18" s="1"/>
      <c r="M18" s="1"/>
      <c r="N18" s="1"/>
      <c r="O18" s="1"/>
      <c r="P18" s="1"/>
      <c r="Q18" s="1"/>
      <c r="R18" s="1"/>
      <c r="S18" s="1"/>
      <c r="T18" s="1"/>
      <c r="U18" s="1"/>
      <c r="V18" s="1"/>
      <c r="W18" s="1"/>
      <c r="X18" s="1"/>
      <c r="Y18" s="1"/>
    </row>
    <row r="19" spans="1:25" hidden="1">
      <c r="A19" s="1"/>
      <c r="B19" s="1"/>
      <c r="C19" s="1"/>
      <c r="D19" s="1"/>
      <c r="E19" s="1"/>
      <c r="F19" s="1"/>
      <c r="G19" s="1"/>
      <c r="H19" s="1"/>
      <c r="I19" s="1"/>
      <c r="J19" s="1"/>
      <c r="K19" s="1"/>
      <c r="L19" s="1"/>
      <c r="M19" s="1"/>
      <c r="N19" s="1"/>
      <c r="O19" s="1"/>
      <c r="P19" s="1"/>
      <c r="Q19" s="1"/>
      <c r="R19" s="1"/>
      <c r="S19" s="1"/>
      <c r="T19" s="1"/>
      <c r="U19" s="1"/>
      <c r="V19" s="1"/>
      <c r="W19" s="1"/>
      <c r="X19" s="1"/>
      <c r="Y19" s="1"/>
    </row>
    <row r="20" spans="1:25" hidden="1">
      <c r="A20" s="1"/>
      <c r="B20" s="1"/>
      <c r="C20" s="1"/>
      <c r="D20" s="1"/>
      <c r="E20" s="1"/>
      <c r="F20" s="1"/>
      <c r="G20" s="1"/>
      <c r="H20" s="1"/>
      <c r="I20" s="1"/>
      <c r="J20" s="1"/>
      <c r="K20" s="1"/>
      <c r="L20" s="1"/>
      <c r="M20" s="1"/>
      <c r="N20" s="1"/>
      <c r="O20" s="1"/>
      <c r="P20" s="1"/>
      <c r="Q20" s="1"/>
      <c r="R20" s="1"/>
      <c r="S20" s="1"/>
      <c r="T20" s="1"/>
      <c r="U20" s="1"/>
      <c r="V20" s="1"/>
      <c r="W20" s="1"/>
      <c r="X20" s="1"/>
      <c r="Y20" s="1"/>
    </row>
    <row r="21" spans="1:25" hidden="1">
      <c r="A21" s="1"/>
      <c r="B21" s="1"/>
      <c r="C21" s="1"/>
      <c r="D21" s="1"/>
      <c r="E21" s="1"/>
      <c r="F21" s="1"/>
      <c r="G21" s="1"/>
      <c r="H21" s="1"/>
      <c r="I21" s="1"/>
      <c r="J21" s="1"/>
      <c r="K21" s="1"/>
      <c r="L21" s="1"/>
      <c r="M21" s="1"/>
      <c r="N21" s="1"/>
      <c r="O21" s="1"/>
      <c r="P21" s="1"/>
      <c r="Q21" s="1"/>
      <c r="R21" s="1"/>
      <c r="S21" s="1"/>
      <c r="T21" s="1"/>
      <c r="U21" s="1"/>
      <c r="V21" s="1"/>
      <c r="W21" s="1"/>
      <c r="X21" s="1"/>
      <c r="Y21" s="1"/>
    </row>
    <row r="22" spans="1:25" hidden="1">
      <c r="A22" s="1"/>
      <c r="B22" s="1"/>
      <c r="C22" s="1"/>
      <c r="D22" s="1"/>
      <c r="E22" s="1"/>
      <c r="F22" s="1"/>
      <c r="G22" s="1"/>
      <c r="H22" s="1"/>
      <c r="I22" s="1"/>
      <c r="J22" s="1"/>
      <c r="K22" s="1"/>
      <c r="L22" s="1"/>
      <c r="M22" s="1"/>
      <c r="N22" s="1"/>
      <c r="O22" s="1"/>
      <c r="P22" s="1"/>
      <c r="Q22" s="1"/>
      <c r="R22" s="1"/>
      <c r="S22" s="1"/>
      <c r="T22" s="1"/>
      <c r="U22" s="1"/>
      <c r="V22" s="1"/>
      <c r="W22" s="1"/>
      <c r="X22" s="1"/>
      <c r="Y22" s="1"/>
    </row>
    <row r="23" spans="1:25" hidden="1">
      <c r="A23" s="1"/>
      <c r="B23" s="1"/>
      <c r="C23" s="1"/>
      <c r="D23" s="1"/>
      <c r="E23" s="1"/>
      <c r="F23" s="1"/>
      <c r="G23" s="1"/>
      <c r="H23" s="1"/>
      <c r="I23" s="1"/>
      <c r="J23" s="1"/>
      <c r="K23" s="1"/>
      <c r="L23" s="1"/>
      <c r="M23" s="1"/>
      <c r="N23" s="1"/>
      <c r="O23" s="1"/>
      <c r="P23" s="1"/>
      <c r="Q23" s="1"/>
      <c r="R23" s="1"/>
      <c r="S23" s="1"/>
      <c r="T23" s="1"/>
      <c r="U23" s="1"/>
      <c r="V23" s="1"/>
      <c r="W23" s="1"/>
      <c r="X23" s="1"/>
      <c r="Y23" s="1"/>
    </row>
    <row r="24" spans="1:25" hidden="1">
      <c r="A24" s="1"/>
      <c r="B24" s="1"/>
      <c r="C24" s="1"/>
      <c r="D24" s="1"/>
      <c r="E24" s="1"/>
      <c r="F24" s="1"/>
      <c r="G24" s="1"/>
      <c r="H24" s="1"/>
      <c r="I24" s="1"/>
      <c r="J24" s="1"/>
      <c r="K24" s="1"/>
      <c r="L24" s="1"/>
      <c r="M24" s="1"/>
      <c r="N24" s="1"/>
      <c r="O24" s="1"/>
      <c r="P24" s="1"/>
      <c r="Q24" s="1"/>
      <c r="R24" s="1"/>
      <c r="S24" s="1"/>
      <c r="T24" s="1"/>
      <c r="U24" s="1"/>
      <c r="V24" s="1"/>
      <c r="W24" s="1"/>
      <c r="X24" s="1"/>
      <c r="Y24" s="1"/>
    </row>
    <row r="25" spans="1:25" hidden="1">
      <c r="A25" s="1"/>
      <c r="B25" s="1"/>
      <c r="C25" s="1"/>
      <c r="D25" s="1"/>
      <c r="E25" s="1"/>
      <c r="F25" s="1"/>
      <c r="G25" s="1"/>
      <c r="H25" s="1"/>
      <c r="I25" s="1"/>
      <c r="J25" s="1"/>
      <c r="K25" s="1"/>
      <c r="L25" s="1"/>
      <c r="M25" s="1"/>
      <c r="N25" s="1"/>
      <c r="O25" s="1"/>
      <c r="P25" s="1"/>
      <c r="Q25" s="1"/>
      <c r="R25" s="1"/>
      <c r="S25" s="1"/>
      <c r="T25" s="1"/>
      <c r="U25" s="1"/>
      <c r="V25" s="1"/>
      <c r="W25" s="1"/>
      <c r="X25" s="1"/>
      <c r="Y25" s="1"/>
    </row>
    <row r="26" spans="1:25" hidden="1">
      <c r="A26" s="1"/>
      <c r="B26" s="1"/>
      <c r="C26" s="1"/>
      <c r="D26" s="1"/>
      <c r="E26" s="1"/>
      <c r="F26" s="1"/>
      <c r="G26" s="1"/>
      <c r="H26" s="1"/>
      <c r="I26" s="1"/>
      <c r="J26" s="1"/>
      <c r="K26" s="1"/>
      <c r="L26" s="1"/>
      <c r="M26" s="1"/>
      <c r="N26" s="1"/>
      <c r="O26" s="1"/>
      <c r="P26" s="1"/>
      <c r="Q26" s="1"/>
      <c r="R26" s="1"/>
      <c r="S26" s="1"/>
      <c r="T26" s="1"/>
      <c r="U26" s="1"/>
      <c r="V26" s="1"/>
      <c r="W26" s="1"/>
      <c r="X26" s="1"/>
      <c r="Y26" s="1"/>
    </row>
    <row r="27" spans="1:25" hidden="1">
      <c r="A27" s="1"/>
      <c r="B27" s="1"/>
      <c r="C27" s="1"/>
      <c r="D27" s="1"/>
      <c r="E27" s="1"/>
      <c r="F27" s="1"/>
      <c r="G27" s="1"/>
      <c r="H27" s="1"/>
      <c r="I27" s="1"/>
      <c r="J27" s="1"/>
      <c r="K27" s="1"/>
      <c r="L27" s="1"/>
      <c r="M27" s="1"/>
      <c r="N27" s="1"/>
      <c r="O27" s="1"/>
      <c r="P27" s="1"/>
      <c r="Q27" s="1"/>
      <c r="R27" s="1"/>
      <c r="S27" s="1"/>
      <c r="T27" s="1"/>
      <c r="U27" s="1"/>
      <c r="V27" s="1"/>
      <c r="W27" s="1"/>
      <c r="X27" s="1"/>
      <c r="Y27" s="1"/>
    </row>
    <row r="28" spans="1:25" hidden="1">
      <c r="A28" s="1"/>
      <c r="B28" s="1"/>
      <c r="C28" s="1"/>
      <c r="D28" s="1"/>
      <c r="E28" s="1"/>
      <c r="F28" s="1"/>
      <c r="G28" s="1"/>
      <c r="H28" s="1"/>
      <c r="I28" s="1"/>
      <c r="J28" s="1"/>
      <c r="K28" s="1"/>
      <c r="L28" s="1"/>
      <c r="M28" s="1"/>
      <c r="N28" s="1"/>
      <c r="O28" s="1"/>
      <c r="P28" s="1"/>
      <c r="Q28" s="1"/>
      <c r="R28" s="1"/>
      <c r="S28" s="1"/>
      <c r="T28" s="1"/>
      <c r="U28" s="1"/>
      <c r="V28" s="1"/>
      <c r="W28" s="1"/>
      <c r="X28" s="1"/>
      <c r="Y28" s="1"/>
    </row>
    <row r="29" spans="1:25" hidden="1">
      <c r="A29" s="1"/>
      <c r="B29" s="1"/>
      <c r="C29" s="1"/>
      <c r="D29" s="1"/>
      <c r="E29" s="1"/>
      <c r="F29" s="1"/>
      <c r="G29" s="1"/>
      <c r="H29" s="1"/>
      <c r="I29" s="1"/>
      <c r="J29" s="1"/>
      <c r="K29" s="1"/>
      <c r="L29" s="1"/>
      <c r="M29" s="1"/>
      <c r="N29" s="1"/>
      <c r="O29" s="1"/>
      <c r="P29" s="1"/>
      <c r="Q29" s="1"/>
      <c r="R29" s="1"/>
      <c r="S29" s="1"/>
      <c r="T29" s="1"/>
      <c r="U29" s="1"/>
      <c r="V29" s="1"/>
      <c r="W29" s="1"/>
      <c r="X29" s="1"/>
      <c r="Y29" s="1"/>
    </row>
    <row r="30" spans="1:25" hidden="1">
      <c r="A30" s="1"/>
      <c r="B30" s="1"/>
      <c r="C30" s="1"/>
      <c r="D30" s="1"/>
      <c r="E30" s="1"/>
      <c r="F30" s="1"/>
      <c r="G30" s="1"/>
      <c r="H30" s="1"/>
      <c r="I30" s="1"/>
      <c r="J30" s="1"/>
      <c r="K30" s="1"/>
      <c r="L30" s="1"/>
      <c r="M30" s="1"/>
      <c r="N30" s="1"/>
      <c r="O30" s="1"/>
      <c r="P30" s="1"/>
      <c r="Q30" s="1"/>
      <c r="R30" s="1"/>
      <c r="S30" s="1"/>
      <c r="T30" s="1"/>
      <c r="U30" s="1"/>
      <c r="V30" s="1"/>
      <c r="W30" s="1"/>
      <c r="X30" s="1"/>
      <c r="Y30" s="1"/>
    </row>
    <row r="31" spans="1:25" hidden="1">
      <c r="A31" s="1"/>
      <c r="B31" s="1"/>
      <c r="C31" s="1"/>
      <c r="D31" s="1"/>
      <c r="E31" s="1"/>
      <c r="F31" s="1"/>
      <c r="G31" s="1"/>
      <c r="H31" s="1"/>
      <c r="I31" s="1"/>
      <c r="J31" s="1"/>
      <c r="K31" s="1"/>
      <c r="L31" s="1"/>
      <c r="M31" s="1"/>
      <c r="N31" s="1"/>
      <c r="O31" s="1"/>
      <c r="P31" s="1"/>
      <c r="Q31" s="1"/>
      <c r="R31" s="1"/>
      <c r="S31" s="1"/>
      <c r="T31" s="1"/>
      <c r="U31" s="1"/>
      <c r="V31" s="1"/>
      <c r="W31" s="1"/>
      <c r="X31" s="1"/>
      <c r="Y31" s="1"/>
    </row>
    <row r="32" spans="1:25" hidden="1">
      <c r="A32" s="1"/>
      <c r="B32" s="1"/>
      <c r="C32" s="1"/>
      <c r="D32" s="1"/>
      <c r="E32" s="1"/>
      <c r="F32" s="1"/>
      <c r="G32" s="1"/>
      <c r="H32" s="1"/>
      <c r="I32" s="1"/>
      <c r="J32" s="1"/>
      <c r="K32" s="1"/>
      <c r="L32" s="1"/>
      <c r="M32" s="1"/>
      <c r="N32" s="1"/>
      <c r="O32" s="1"/>
      <c r="P32" s="1"/>
      <c r="Q32" s="1"/>
      <c r="R32" s="1"/>
      <c r="S32" s="1"/>
      <c r="T32" s="1"/>
      <c r="U32" s="1"/>
      <c r="V32" s="1"/>
      <c r="W32" s="1"/>
      <c r="X32" s="1"/>
      <c r="Y32" s="1"/>
    </row>
    <row r="33" spans="1:25" hidden="1">
      <c r="A33" s="1"/>
      <c r="B33" s="1"/>
      <c r="C33" s="1"/>
      <c r="D33" s="1"/>
      <c r="E33" s="1"/>
      <c r="F33" s="1"/>
      <c r="G33" s="1"/>
      <c r="H33" s="1"/>
      <c r="I33" s="1"/>
      <c r="J33" s="1"/>
      <c r="K33" s="1"/>
      <c r="L33" s="1"/>
      <c r="M33" s="1"/>
      <c r="N33" s="1"/>
      <c r="O33" s="1"/>
      <c r="P33" s="1"/>
      <c r="Q33" s="1"/>
      <c r="R33" s="1"/>
      <c r="S33" s="1"/>
      <c r="T33" s="1"/>
      <c r="U33" s="1"/>
      <c r="V33" s="1"/>
      <c r="W33" s="1"/>
      <c r="X33" s="1"/>
      <c r="Y33" s="1"/>
    </row>
    <row r="34" spans="1:25" hidden="1">
      <c r="A34" s="1"/>
      <c r="B34" s="1"/>
      <c r="C34" s="1"/>
      <c r="D34" s="1"/>
      <c r="E34" s="1"/>
      <c r="F34" s="1"/>
      <c r="G34" s="1"/>
      <c r="H34" s="1"/>
      <c r="I34" s="1"/>
      <c r="J34" s="1"/>
      <c r="K34" s="1"/>
      <c r="L34" s="1"/>
      <c r="M34" s="1"/>
      <c r="N34" s="1"/>
      <c r="O34" s="1"/>
      <c r="P34" s="1"/>
      <c r="Q34" s="1"/>
      <c r="R34" s="1"/>
      <c r="S34" s="1"/>
      <c r="T34" s="1"/>
      <c r="U34" s="1"/>
      <c r="V34" s="1"/>
      <c r="W34" s="1"/>
      <c r="X34" s="1"/>
      <c r="Y34" s="1"/>
    </row>
    <row r="35" spans="1:25" hidden="1">
      <c r="A35" s="1"/>
      <c r="B35" s="1"/>
      <c r="C35" s="1"/>
      <c r="D35" s="1"/>
      <c r="E35" s="1"/>
      <c r="F35" s="1"/>
      <c r="G35" s="1"/>
      <c r="H35" s="1"/>
      <c r="I35" s="1"/>
      <c r="J35" s="1"/>
      <c r="K35" s="1"/>
      <c r="L35" s="1"/>
      <c r="M35" s="1"/>
      <c r="N35" s="1"/>
      <c r="O35" s="1"/>
      <c r="P35" s="1"/>
      <c r="Q35" s="1"/>
      <c r="R35" s="1"/>
      <c r="S35" s="1"/>
      <c r="T35" s="1"/>
      <c r="U35" s="1"/>
      <c r="V35" s="1"/>
      <c r="W35" s="1"/>
      <c r="X35" s="1"/>
      <c r="Y35" s="1"/>
    </row>
    <row r="36" spans="1:25" hidden="1">
      <c r="A36" s="1"/>
      <c r="B36" s="1"/>
      <c r="C36" s="1"/>
      <c r="D36" s="1"/>
      <c r="E36" s="1"/>
      <c r="F36" s="1"/>
      <c r="G36" s="1"/>
      <c r="H36" s="1"/>
      <c r="I36" s="1"/>
      <c r="J36" s="1"/>
      <c r="K36" s="1"/>
      <c r="L36" s="1"/>
      <c r="M36" s="1"/>
      <c r="N36" s="1"/>
      <c r="O36" s="1"/>
      <c r="P36" s="1"/>
      <c r="Q36" s="1"/>
      <c r="R36" s="1"/>
      <c r="S36" s="1"/>
      <c r="T36" s="1"/>
      <c r="U36" s="1"/>
      <c r="V36" s="1"/>
      <c r="W36" s="1"/>
      <c r="X36" s="1"/>
      <c r="Y36" s="1"/>
    </row>
    <row r="37" spans="1:25" hidden="1">
      <c r="A37" s="1"/>
      <c r="B37" s="1"/>
      <c r="C37" s="1"/>
      <c r="D37" s="1"/>
      <c r="E37" s="1"/>
      <c r="F37" s="1"/>
      <c r="G37" s="1"/>
      <c r="H37" s="1"/>
      <c r="I37" s="1"/>
      <c r="J37" s="1"/>
      <c r="K37" s="1"/>
      <c r="L37" s="1"/>
      <c r="M37" s="1"/>
      <c r="N37" s="1"/>
      <c r="O37" s="1"/>
      <c r="P37" s="1"/>
      <c r="Q37" s="1"/>
      <c r="R37" s="1"/>
      <c r="S37" s="1"/>
      <c r="T37" s="1"/>
      <c r="U37" s="1"/>
      <c r="V37" s="1"/>
      <c r="W37" s="1"/>
      <c r="X37" s="1"/>
      <c r="Y37" s="1"/>
    </row>
    <row r="38" spans="1:25" hidden="1">
      <c r="A38" s="1"/>
      <c r="B38" s="1"/>
      <c r="C38" s="1"/>
      <c r="D38" s="1"/>
      <c r="E38" s="1"/>
      <c r="F38" s="1"/>
      <c r="G38" s="1"/>
      <c r="H38" s="1"/>
      <c r="I38" s="1"/>
      <c r="J38" s="1"/>
      <c r="K38" s="1"/>
      <c r="L38" s="1"/>
      <c r="M38" s="1"/>
      <c r="N38" s="1"/>
      <c r="O38" s="1"/>
      <c r="P38" s="1"/>
      <c r="Q38" s="1"/>
      <c r="R38" s="1"/>
      <c r="S38" s="1"/>
      <c r="T38" s="1"/>
      <c r="U38" s="1"/>
      <c r="V38" s="1"/>
      <c r="W38" s="1"/>
      <c r="X38" s="1"/>
      <c r="Y38" s="1"/>
    </row>
    <row r="39" spans="1:25" hidden="1">
      <c r="A39" s="1"/>
      <c r="B39" s="1"/>
      <c r="C39" s="1"/>
      <c r="D39" s="1"/>
      <c r="E39" s="1"/>
      <c r="F39" s="1"/>
      <c r="G39" s="1"/>
      <c r="H39" s="1"/>
      <c r="I39" s="1"/>
      <c r="J39" s="1"/>
      <c r="K39" s="1"/>
      <c r="L39" s="1"/>
      <c r="M39" s="1"/>
      <c r="N39" s="1"/>
      <c r="O39" s="1"/>
      <c r="P39" s="1"/>
      <c r="Q39" s="1"/>
      <c r="R39" s="1"/>
      <c r="S39" s="1"/>
      <c r="T39" s="1"/>
      <c r="U39" s="1"/>
      <c r="V39" s="1"/>
      <c r="W39" s="1"/>
      <c r="X39" s="1"/>
      <c r="Y39" s="1"/>
    </row>
    <row r="40" spans="1:25" hidden="1">
      <c r="A40" s="1"/>
      <c r="B40" s="1"/>
      <c r="C40" s="1"/>
      <c r="D40" s="1"/>
      <c r="E40" s="1"/>
      <c r="F40" s="1"/>
      <c r="G40" s="1"/>
      <c r="H40" s="1"/>
      <c r="I40" s="1"/>
      <c r="J40" s="1"/>
      <c r="K40" s="1"/>
      <c r="L40" s="1"/>
      <c r="M40" s="1"/>
      <c r="N40" s="1"/>
      <c r="O40" s="1"/>
      <c r="P40" s="1"/>
      <c r="Q40" s="1"/>
      <c r="R40" s="1"/>
      <c r="S40" s="1"/>
      <c r="T40" s="1"/>
      <c r="U40" s="1"/>
      <c r="V40" s="1"/>
      <c r="W40" s="1"/>
      <c r="X40" s="1"/>
      <c r="Y40" s="1"/>
    </row>
    <row r="41" spans="1:25" hidden="1">
      <c r="A41" s="1"/>
      <c r="B41" s="1"/>
      <c r="C41" s="1"/>
      <c r="D41" s="1"/>
      <c r="E41" s="1"/>
      <c r="F41" s="1"/>
      <c r="G41" s="1"/>
      <c r="H41" s="1"/>
      <c r="I41" s="1"/>
      <c r="J41" s="1"/>
      <c r="K41" s="1"/>
      <c r="L41" s="1"/>
      <c r="M41" s="1"/>
      <c r="N41" s="1"/>
      <c r="O41" s="1"/>
      <c r="P41" s="1"/>
      <c r="Q41" s="1"/>
      <c r="R41" s="1"/>
      <c r="S41" s="1"/>
      <c r="T41" s="1"/>
      <c r="U41" s="1"/>
      <c r="V41" s="1"/>
      <c r="W41" s="1"/>
      <c r="X41" s="1"/>
      <c r="Y41" s="1"/>
    </row>
    <row r="42" spans="1:25" hidden="1">
      <c r="A42" s="1"/>
      <c r="B42" s="1"/>
      <c r="C42" s="1"/>
      <c r="D42" s="1"/>
      <c r="E42" s="1"/>
      <c r="F42" s="1"/>
      <c r="G42" s="1"/>
      <c r="H42" s="1"/>
      <c r="I42" s="1"/>
      <c r="J42" s="1"/>
      <c r="K42" s="1"/>
      <c r="L42" s="1"/>
      <c r="M42" s="1"/>
      <c r="N42" s="1"/>
      <c r="O42" s="1"/>
      <c r="P42" s="1"/>
      <c r="Q42" s="1"/>
      <c r="R42" s="1"/>
      <c r="S42" s="1"/>
      <c r="T42" s="1"/>
      <c r="U42" s="1"/>
      <c r="V42" s="1"/>
      <c r="W42" s="1"/>
      <c r="X42" s="1"/>
      <c r="Y42" s="1"/>
    </row>
    <row r="43" spans="1:25" hidden="1">
      <c r="A43" s="1"/>
      <c r="B43" s="1"/>
      <c r="C43" s="1"/>
      <c r="D43" s="1"/>
      <c r="E43" s="1"/>
      <c r="F43" s="1"/>
      <c r="G43" s="1"/>
      <c r="H43" s="1"/>
      <c r="I43" s="1"/>
      <c r="J43" s="1"/>
      <c r="K43" s="1"/>
      <c r="L43" s="1"/>
      <c r="M43" s="1"/>
      <c r="N43" s="1"/>
      <c r="O43" s="1"/>
      <c r="P43" s="1"/>
      <c r="Q43" s="1"/>
      <c r="R43" s="1"/>
      <c r="S43" s="1"/>
      <c r="T43" s="1"/>
      <c r="U43" s="1"/>
      <c r="V43" s="1"/>
      <c r="W43" s="1"/>
      <c r="X43" s="1"/>
      <c r="Y43" s="1"/>
    </row>
    <row r="44" spans="1:25" hidden="1">
      <c r="A44" s="1"/>
      <c r="B44" s="1"/>
      <c r="C44" s="1"/>
      <c r="D44" s="1"/>
      <c r="E44" s="1"/>
      <c r="F44" s="1"/>
      <c r="G44" s="1"/>
      <c r="H44" s="1"/>
      <c r="I44" s="1"/>
      <c r="J44" s="1"/>
      <c r="K44" s="1"/>
      <c r="L44" s="1"/>
      <c r="M44" s="1"/>
      <c r="N44" s="1"/>
      <c r="O44" s="1"/>
      <c r="P44" s="1"/>
      <c r="Q44" s="1"/>
      <c r="R44" s="1"/>
      <c r="S44" s="1"/>
      <c r="T44" s="1"/>
      <c r="U44" s="1"/>
      <c r="V44" s="1"/>
      <c r="W44" s="1"/>
      <c r="X44" s="1"/>
      <c r="Y44" s="1"/>
    </row>
    <row r="45" spans="1:25" hidden="1">
      <c r="A45" s="1"/>
      <c r="B45" s="1"/>
      <c r="C45" s="1"/>
      <c r="D45" s="1"/>
      <c r="E45" s="1"/>
      <c r="F45" s="1"/>
      <c r="G45" s="1"/>
      <c r="H45" s="1"/>
      <c r="I45" s="1"/>
      <c r="J45" s="1"/>
      <c r="K45" s="1"/>
      <c r="L45" s="1"/>
      <c r="M45" s="1"/>
      <c r="N45" s="1"/>
      <c r="O45" s="1"/>
      <c r="P45" s="1"/>
      <c r="Q45" s="1"/>
      <c r="R45" s="1"/>
      <c r="S45" s="1"/>
      <c r="T45" s="1"/>
      <c r="U45" s="1"/>
      <c r="V45" s="1"/>
      <c r="W45" s="1"/>
      <c r="X45" s="1"/>
      <c r="Y45" s="1"/>
    </row>
    <row r="46" spans="1:25" hidden="1">
      <c r="A46" s="1"/>
      <c r="B46" s="1"/>
      <c r="C46" s="1"/>
      <c r="D46" s="1"/>
      <c r="E46" s="1"/>
      <c r="F46" s="1"/>
      <c r="G46" s="1"/>
      <c r="H46" s="1"/>
      <c r="I46" s="1"/>
      <c r="J46" s="1"/>
      <c r="K46" s="1"/>
      <c r="L46" s="1"/>
      <c r="M46" s="1"/>
      <c r="N46" s="1"/>
      <c r="O46" s="1"/>
      <c r="P46" s="1"/>
      <c r="Q46" s="1"/>
      <c r="R46" s="1"/>
      <c r="S46" s="1"/>
      <c r="T46" s="1"/>
      <c r="U46" s="1"/>
      <c r="V46" s="1"/>
      <c r="W46" s="1"/>
      <c r="X46" s="1"/>
      <c r="Y46" s="1"/>
    </row>
    <row r="47" spans="1:25" hidden="1">
      <c r="A47" s="1"/>
      <c r="B47" s="1"/>
      <c r="C47" s="1"/>
      <c r="D47" s="1"/>
      <c r="E47" s="1"/>
      <c r="F47" s="1"/>
      <c r="G47" s="1"/>
      <c r="H47" s="1"/>
      <c r="I47" s="1"/>
      <c r="J47" s="1"/>
      <c r="K47" s="1"/>
      <c r="L47" s="1"/>
      <c r="M47" s="1"/>
      <c r="N47" s="1"/>
      <c r="O47" s="1"/>
      <c r="P47" s="1"/>
      <c r="Q47" s="1"/>
      <c r="R47" s="1"/>
      <c r="S47" s="1"/>
      <c r="T47" s="1"/>
      <c r="U47" s="1"/>
      <c r="V47" s="1"/>
      <c r="W47" s="1"/>
      <c r="X47" s="1"/>
      <c r="Y47" s="1"/>
    </row>
    <row r="48" spans="1:25" hidden="1">
      <c r="A48" s="1"/>
      <c r="B48" s="1"/>
      <c r="C48" s="1"/>
      <c r="D48" s="1"/>
      <c r="E48" s="1"/>
      <c r="F48" s="1"/>
      <c r="G48" s="1"/>
      <c r="H48" s="1"/>
      <c r="I48" s="1"/>
      <c r="J48" s="1"/>
      <c r="K48" s="1"/>
      <c r="L48" s="1"/>
      <c r="M48" s="1"/>
      <c r="N48" s="1"/>
      <c r="O48" s="1"/>
      <c r="P48" s="1"/>
      <c r="Q48" s="1"/>
      <c r="R48" s="1"/>
      <c r="S48" s="1"/>
      <c r="T48" s="1"/>
      <c r="U48" s="1"/>
      <c r="V48" s="1"/>
      <c r="W48" s="1"/>
      <c r="X48" s="1"/>
      <c r="Y48" s="1"/>
    </row>
    <row r="49" spans="1:25" hidden="1">
      <c r="A49" s="1"/>
      <c r="B49" s="1"/>
      <c r="C49" s="1"/>
      <c r="D49" s="1"/>
      <c r="E49" s="1"/>
      <c r="F49" s="1"/>
      <c r="G49" s="1"/>
      <c r="H49" s="1"/>
      <c r="I49" s="1"/>
      <c r="J49" s="1"/>
      <c r="K49" s="1"/>
      <c r="L49" s="1"/>
      <c r="M49" s="1"/>
      <c r="N49" s="1"/>
      <c r="O49" s="1"/>
      <c r="P49" s="1"/>
      <c r="Q49" s="1"/>
      <c r="R49" s="1"/>
      <c r="S49" s="1"/>
      <c r="T49" s="1"/>
      <c r="U49" s="1"/>
      <c r="V49" s="1"/>
      <c r="W49" s="1"/>
      <c r="X49" s="1"/>
      <c r="Y49" s="1"/>
    </row>
    <row r="50" spans="1:25" hidden="1">
      <c r="A50" s="1"/>
      <c r="B50" s="1"/>
      <c r="C50" s="1"/>
      <c r="D50" s="1"/>
      <c r="E50" s="1"/>
      <c r="F50" s="1"/>
      <c r="G50" s="1"/>
      <c r="H50" s="1"/>
      <c r="I50" s="1"/>
      <c r="J50" s="1"/>
      <c r="K50" s="1"/>
      <c r="L50" s="1"/>
      <c r="M50" s="1"/>
      <c r="N50" s="1"/>
      <c r="O50" s="1"/>
      <c r="P50" s="1"/>
      <c r="Q50" s="1"/>
      <c r="R50" s="1"/>
      <c r="S50" s="1"/>
      <c r="T50" s="1"/>
      <c r="U50" s="1"/>
      <c r="V50" s="1"/>
      <c r="W50" s="1"/>
      <c r="X50" s="1"/>
      <c r="Y50" s="1"/>
    </row>
    <row r="51" spans="1:25" hidden="1">
      <c r="A51" s="1"/>
      <c r="B51" s="1"/>
      <c r="C51" s="1"/>
      <c r="D51" s="1"/>
      <c r="E51" s="1"/>
      <c r="F51" s="1"/>
      <c r="G51" s="1"/>
      <c r="H51" s="1"/>
      <c r="I51" s="1"/>
      <c r="J51" s="1"/>
      <c r="K51" s="1"/>
      <c r="L51" s="1"/>
      <c r="M51" s="1"/>
      <c r="N51" s="1"/>
      <c r="O51" s="1"/>
      <c r="P51" s="1"/>
      <c r="Q51" s="1"/>
      <c r="R51" s="1"/>
      <c r="S51" s="1"/>
      <c r="T51" s="1"/>
      <c r="U51" s="1"/>
      <c r="V51" s="1"/>
      <c r="W51" s="1"/>
      <c r="X51" s="1"/>
      <c r="Y51" s="1"/>
    </row>
    <row r="52" spans="1:25" hidden="1">
      <c r="A52" s="1"/>
      <c r="B52" s="1"/>
      <c r="C52" s="1"/>
      <c r="D52" s="1"/>
      <c r="E52" s="1"/>
      <c r="F52" s="1"/>
      <c r="G52" s="1"/>
      <c r="H52" s="1"/>
      <c r="I52" s="1"/>
      <c r="J52" s="1"/>
      <c r="K52" s="1"/>
      <c r="L52" s="1"/>
      <c r="M52" s="1"/>
      <c r="N52" s="1"/>
      <c r="O52" s="1"/>
      <c r="P52" s="1"/>
      <c r="Q52" s="1"/>
      <c r="R52" s="1"/>
      <c r="S52" s="1"/>
      <c r="T52" s="1"/>
      <c r="U52" s="1"/>
      <c r="V52" s="1"/>
      <c r="W52" s="1"/>
      <c r="X52" s="1"/>
      <c r="Y52" s="1"/>
    </row>
    <row r="53" spans="1:25" hidden="1">
      <c r="A53" s="1"/>
      <c r="B53" s="1"/>
      <c r="C53" s="1"/>
      <c r="D53" s="1"/>
      <c r="E53" s="1"/>
      <c r="F53" s="1"/>
      <c r="G53" s="1"/>
      <c r="H53" s="1"/>
      <c r="I53" s="1"/>
      <c r="J53" s="1"/>
      <c r="K53" s="1"/>
      <c r="L53" s="1"/>
      <c r="M53" s="1"/>
      <c r="N53" s="1"/>
      <c r="O53" s="1"/>
      <c r="P53" s="1"/>
      <c r="Q53" s="1"/>
      <c r="R53" s="1"/>
      <c r="S53" s="1"/>
      <c r="T53" s="1"/>
      <c r="U53" s="1"/>
      <c r="V53" s="1"/>
      <c r="W53" s="1"/>
      <c r="X53" s="1"/>
      <c r="Y53" s="1"/>
    </row>
    <row r="54" spans="1:25" hidden="1">
      <c r="A54" s="1"/>
      <c r="B54" s="1"/>
      <c r="C54" s="1"/>
      <c r="D54" s="1"/>
      <c r="E54" s="1"/>
      <c r="F54" s="1"/>
      <c r="G54" s="1"/>
      <c r="H54" s="1"/>
      <c r="I54" s="1"/>
      <c r="J54" s="1"/>
      <c r="K54" s="1"/>
      <c r="L54" s="1"/>
      <c r="M54" s="1"/>
      <c r="N54" s="1"/>
      <c r="O54" s="1"/>
      <c r="P54" s="1"/>
      <c r="Q54" s="1"/>
      <c r="R54" s="1"/>
      <c r="S54" s="1"/>
      <c r="T54" s="1"/>
      <c r="U54" s="1"/>
      <c r="V54" s="1"/>
      <c r="W54" s="1"/>
      <c r="X54" s="1"/>
      <c r="Y54" s="1"/>
    </row>
    <row r="55" spans="1:25" hidden="1">
      <c r="A55" s="1"/>
      <c r="B55" s="1"/>
      <c r="C55" s="1"/>
      <c r="D55" s="1"/>
      <c r="E55" s="1"/>
      <c r="F55" s="1"/>
      <c r="G55" s="1"/>
      <c r="H55" s="1"/>
      <c r="I55" s="1"/>
      <c r="J55" s="1"/>
      <c r="K55" s="1"/>
      <c r="L55" s="1"/>
      <c r="M55" s="1"/>
      <c r="N55" s="1"/>
      <c r="O55" s="1"/>
      <c r="P55" s="1"/>
      <c r="Q55" s="1"/>
      <c r="R55" s="1"/>
      <c r="S55" s="1"/>
      <c r="T55" s="1"/>
      <c r="U55" s="1"/>
      <c r="V55" s="1"/>
      <c r="W55" s="1"/>
      <c r="X55" s="1"/>
      <c r="Y55" s="1"/>
    </row>
    <row r="56" spans="1:25" hidden="1">
      <c r="A56" s="1"/>
      <c r="B56" s="1"/>
      <c r="C56" s="1"/>
      <c r="D56" s="1"/>
      <c r="E56" s="1"/>
      <c r="F56" s="1"/>
      <c r="G56" s="1"/>
      <c r="H56" s="1"/>
      <c r="I56" s="1"/>
      <c r="J56" s="1"/>
      <c r="K56" s="1"/>
      <c r="L56" s="1"/>
      <c r="M56" s="1"/>
      <c r="N56" s="1"/>
      <c r="O56" s="1"/>
      <c r="P56" s="1"/>
      <c r="Q56" s="1"/>
      <c r="R56" s="1"/>
      <c r="S56" s="1"/>
      <c r="T56" s="1"/>
      <c r="U56" s="1"/>
      <c r="V56" s="1"/>
      <c r="W56" s="1"/>
      <c r="X56" s="1"/>
      <c r="Y56" s="1"/>
    </row>
    <row r="57" spans="1:25" hidden="1">
      <c r="A57" s="1"/>
      <c r="B57" s="1"/>
      <c r="C57" s="1"/>
      <c r="D57" s="1"/>
      <c r="E57" s="1"/>
      <c r="F57" s="1"/>
      <c r="G57" s="1"/>
      <c r="H57" s="1"/>
      <c r="I57" s="1"/>
      <c r="J57" s="1"/>
      <c r="K57" s="1"/>
      <c r="L57" s="1"/>
      <c r="M57" s="1"/>
      <c r="N57" s="1"/>
      <c r="O57" s="1"/>
      <c r="P57" s="1"/>
      <c r="Q57" s="1"/>
      <c r="R57" s="1"/>
      <c r="S57" s="1"/>
      <c r="T57" s="1"/>
      <c r="U57" s="1"/>
      <c r="V57" s="1"/>
      <c r="W57" s="1"/>
      <c r="X57" s="1"/>
      <c r="Y57" s="1"/>
    </row>
    <row r="58" spans="1:25" hidden="1">
      <c r="A58" s="1"/>
      <c r="B58" s="1"/>
      <c r="C58" s="1"/>
      <c r="D58" s="1"/>
      <c r="E58" s="1"/>
      <c r="F58" s="1"/>
      <c r="G58" s="1"/>
      <c r="H58" s="1"/>
      <c r="I58" s="1"/>
      <c r="J58" s="1"/>
      <c r="K58" s="1"/>
      <c r="L58" s="1"/>
      <c r="M58" s="1"/>
      <c r="N58" s="1"/>
      <c r="O58" s="1"/>
      <c r="P58" s="1"/>
      <c r="Q58" s="1"/>
      <c r="R58" s="1"/>
      <c r="S58" s="1"/>
      <c r="T58" s="1"/>
      <c r="U58" s="1"/>
      <c r="V58" s="1"/>
      <c r="W58" s="1"/>
      <c r="X58" s="1"/>
      <c r="Y58" s="1"/>
    </row>
    <row r="59" spans="1:25" hidden="1">
      <c r="A59" s="1"/>
      <c r="B59" s="1"/>
      <c r="C59" s="1"/>
      <c r="D59" s="1"/>
      <c r="E59" s="1"/>
      <c r="F59" s="1"/>
      <c r="G59" s="1"/>
      <c r="H59" s="1"/>
      <c r="I59" s="1"/>
      <c r="J59" s="1"/>
      <c r="K59" s="1"/>
      <c r="L59" s="1"/>
      <c r="M59" s="1"/>
      <c r="N59" s="1"/>
      <c r="O59" s="1"/>
      <c r="P59" s="1"/>
      <c r="Q59" s="1"/>
      <c r="R59" s="1"/>
      <c r="S59" s="1"/>
      <c r="T59" s="1"/>
      <c r="U59" s="1"/>
      <c r="V59" s="1"/>
      <c r="W59" s="1"/>
      <c r="X59" s="1"/>
      <c r="Y59" s="1"/>
    </row>
    <row r="60" spans="1:25" hidden="1">
      <c r="A60" s="1"/>
      <c r="B60" s="1"/>
      <c r="C60" s="1"/>
      <c r="D60" s="1"/>
      <c r="E60" s="1"/>
      <c r="F60" s="1"/>
      <c r="G60" s="1"/>
      <c r="H60" s="1"/>
      <c r="I60" s="1"/>
      <c r="J60" s="1"/>
      <c r="K60" s="1"/>
      <c r="L60" s="1"/>
      <c r="M60" s="1"/>
      <c r="N60" s="1"/>
      <c r="O60" s="1"/>
      <c r="P60" s="1"/>
      <c r="Q60" s="1"/>
      <c r="R60" s="1"/>
      <c r="S60" s="1"/>
      <c r="T60" s="1"/>
      <c r="U60" s="1"/>
      <c r="V60" s="1"/>
      <c r="W60" s="1"/>
      <c r="X60" s="1"/>
      <c r="Y60" s="1"/>
    </row>
    <row r="61" spans="1:25" hidden="1">
      <c r="A61" s="1"/>
      <c r="B61" s="1"/>
      <c r="C61" s="1"/>
      <c r="D61" s="1"/>
      <c r="E61" s="1"/>
      <c r="F61" s="1"/>
      <c r="G61" s="1"/>
      <c r="H61" s="1"/>
      <c r="I61" s="1"/>
      <c r="J61" s="1"/>
      <c r="K61" s="1"/>
      <c r="L61" s="1"/>
      <c r="M61" s="1"/>
      <c r="N61" s="1"/>
      <c r="O61" s="1"/>
      <c r="P61" s="1"/>
      <c r="Q61" s="1"/>
      <c r="R61" s="1"/>
      <c r="S61" s="1"/>
      <c r="T61" s="1"/>
      <c r="U61" s="1"/>
      <c r="V61" s="1"/>
      <c r="W61" s="1"/>
      <c r="X61" s="1"/>
      <c r="Y61" s="1"/>
    </row>
    <row r="62" spans="1:25" hidden="1">
      <c r="A62" s="1"/>
      <c r="B62" s="1"/>
      <c r="C62" s="1"/>
      <c r="D62" s="1"/>
      <c r="E62" s="1"/>
      <c r="F62" s="1"/>
      <c r="G62" s="1"/>
      <c r="H62" s="1"/>
      <c r="I62" s="1"/>
      <c r="J62" s="1"/>
      <c r="K62" s="1"/>
      <c r="L62" s="1"/>
      <c r="M62" s="1"/>
      <c r="N62" s="1"/>
      <c r="O62" s="1"/>
      <c r="P62" s="1"/>
      <c r="Q62" s="1"/>
      <c r="R62" s="1"/>
      <c r="S62" s="1"/>
      <c r="T62" s="1"/>
      <c r="U62" s="1"/>
      <c r="V62" s="1"/>
      <c r="W62" s="1"/>
      <c r="X62" s="1"/>
      <c r="Y62" s="1"/>
    </row>
    <row r="63" spans="1:25" hidden="1">
      <c r="A63" s="1"/>
      <c r="B63" s="1"/>
      <c r="C63" s="1"/>
      <c r="D63" s="1"/>
      <c r="E63" s="1"/>
      <c r="F63" s="1"/>
      <c r="G63" s="1"/>
      <c r="H63" s="1"/>
      <c r="I63" s="1"/>
      <c r="J63" s="1"/>
      <c r="K63" s="1"/>
      <c r="L63" s="1"/>
      <c r="M63" s="1"/>
      <c r="N63" s="1"/>
      <c r="O63" s="1"/>
      <c r="P63" s="1"/>
      <c r="Q63" s="1"/>
      <c r="R63" s="1"/>
      <c r="S63" s="1"/>
      <c r="T63" s="1"/>
      <c r="U63" s="1"/>
      <c r="V63" s="1"/>
      <c r="W63" s="1"/>
      <c r="X63" s="1"/>
      <c r="Y63" s="1"/>
    </row>
    <row r="64" spans="1:25" hidden="1">
      <c r="A64" s="1"/>
      <c r="B64" s="1"/>
      <c r="C64" s="1"/>
      <c r="D64" s="1"/>
      <c r="E64" s="1"/>
      <c r="F64" s="1"/>
      <c r="G64" s="1"/>
      <c r="H64" s="1"/>
      <c r="I64" s="1"/>
      <c r="J64" s="1"/>
      <c r="K64" s="1"/>
      <c r="L64" s="1"/>
      <c r="M64" s="1"/>
      <c r="N64" s="1"/>
      <c r="O64" s="1"/>
      <c r="P64" s="1"/>
      <c r="Q64" s="1"/>
      <c r="R64" s="1"/>
      <c r="S64" s="1"/>
      <c r="T64" s="1"/>
      <c r="U64" s="1"/>
      <c r="V64" s="1"/>
      <c r="W64" s="1"/>
      <c r="X64" s="1"/>
      <c r="Y64" s="1"/>
    </row>
    <row r="65" spans="1:25" hidden="1">
      <c r="A65" s="1"/>
      <c r="B65" s="1"/>
      <c r="C65" s="1"/>
      <c r="D65" s="1"/>
      <c r="E65" s="1"/>
      <c r="F65" s="1"/>
      <c r="G65" s="1"/>
      <c r="H65" s="1"/>
      <c r="I65" s="1"/>
      <c r="J65" s="1"/>
      <c r="K65" s="1"/>
      <c r="L65" s="1"/>
      <c r="M65" s="1"/>
      <c r="N65" s="1"/>
      <c r="O65" s="1"/>
      <c r="P65" s="1"/>
      <c r="Q65" s="1"/>
      <c r="R65" s="1"/>
      <c r="S65" s="1"/>
      <c r="T65" s="1"/>
      <c r="U65" s="1"/>
      <c r="V65" s="1"/>
      <c r="W65" s="1"/>
      <c r="X65" s="1"/>
      <c r="Y65" s="1"/>
    </row>
    <row r="66" spans="1:25" hidden="1">
      <c r="A66" s="1"/>
      <c r="B66" s="1"/>
      <c r="C66" s="1"/>
      <c r="D66" s="1"/>
      <c r="E66" s="1"/>
      <c r="F66" s="1"/>
      <c r="G66" s="1"/>
      <c r="H66" s="1"/>
      <c r="I66" s="1"/>
      <c r="J66" s="1"/>
      <c r="K66" s="1"/>
      <c r="L66" s="1"/>
      <c r="M66" s="1"/>
      <c r="N66" s="1"/>
      <c r="O66" s="1"/>
      <c r="P66" s="1"/>
      <c r="Q66" s="1"/>
      <c r="R66" s="1"/>
      <c r="S66" s="1"/>
      <c r="T66" s="1"/>
      <c r="U66" s="1"/>
      <c r="V66" s="1"/>
      <c r="W66" s="1"/>
      <c r="X66" s="1"/>
      <c r="Y66" s="1"/>
    </row>
    <row r="67" spans="1:25" hidden="1">
      <c r="A67" s="1"/>
      <c r="B67" s="1"/>
      <c r="C67" s="1"/>
      <c r="D67" s="1"/>
      <c r="E67" s="1"/>
      <c r="F67" s="1"/>
      <c r="G67" s="1"/>
      <c r="H67" s="1"/>
      <c r="I67" s="1"/>
      <c r="J67" s="1"/>
      <c r="K67" s="1"/>
      <c r="L67" s="1"/>
      <c r="M67" s="1"/>
      <c r="N67" s="1"/>
      <c r="O67" s="1"/>
      <c r="P67" s="1"/>
      <c r="Q67" s="1"/>
      <c r="R67" s="1"/>
      <c r="S67" s="1"/>
      <c r="T67" s="1"/>
      <c r="U67" s="1"/>
      <c r="V67" s="1"/>
      <c r="W67" s="1"/>
      <c r="X67" s="1"/>
      <c r="Y67" s="1"/>
    </row>
    <row r="68" spans="1:25" hidden="1">
      <c r="A68" s="1"/>
      <c r="B68" s="1"/>
      <c r="C68" s="1"/>
      <c r="D68" s="1"/>
      <c r="E68" s="1"/>
      <c r="F68" s="1"/>
      <c r="G68" s="1"/>
      <c r="H68" s="1"/>
      <c r="I68" s="1"/>
      <c r="J68" s="1"/>
      <c r="K68" s="1"/>
      <c r="L68" s="1"/>
      <c r="M68" s="1"/>
      <c r="N68" s="1"/>
      <c r="O68" s="1"/>
      <c r="P68" s="1"/>
      <c r="Q68" s="1"/>
      <c r="R68" s="1"/>
      <c r="S68" s="1"/>
      <c r="T68" s="1"/>
      <c r="U68" s="1"/>
      <c r="V68" s="1"/>
      <c r="W68" s="1"/>
      <c r="X68" s="1"/>
      <c r="Y68" s="1"/>
    </row>
    <row r="69" spans="1:25" hidden="1">
      <c r="A69" s="1"/>
      <c r="B69" s="1"/>
      <c r="C69" s="1"/>
      <c r="D69" s="1"/>
      <c r="E69" s="1"/>
      <c r="F69" s="1"/>
      <c r="G69" s="1"/>
      <c r="H69" s="1"/>
      <c r="I69" s="1"/>
      <c r="J69" s="1"/>
      <c r="K69" s="1"/>
      <c r="L69" s="1"/>
      <c r="M69" s="1"/>
      <c r="N69" s="1"/>
      <c r="O69" s="1"/>
      <c r="P69" s="1"/>
      <c r="Q69" s="1"/>
      <c r="R69" s="1"/>
      <c r="S69" s="1"/>
      <c r="T69" s="1"/>
      <c r="U69" s="1"/>
      <c r="V69" s="1"/>
      <c r="W69" s="1"/>
      <c r="X69" s="1"/>
      <c r="Y69" s="1"/>
    </row>
  </sheetData>
  <sheetProtection sheet="1" objects="1" scenarios="1"/>
  <customSheetViews>
    <customSheetView guid="{1CEC71CB-DC87-4065-91A5-116B4A83B718}">
      <selection activeCell="D5" sqref="D5"/>
    </customSheetView>
  </customSheetViews>
  <mergeCells count="3">
    <mergeCell ref="C3:G3"/>
    <mergeCell ref="B3:B5"/>
    <mergeCell ref="B13:G13"/>
  </mergeCells>
  <pageMargins left="0.7" right="0.7" top="0.78740157499999996" bottom="0.78740157499999996"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I 3 h i U 2 u x d v + j A A A A 9 Q A A A B I A H A B D b 2 5 m a W c v U G F j a 2 F n Z S 5 4 b W w g o h g A K K A U A A A A A A A A A A A A A A A A A A A A A A A A A A A A h Y + x D o I w F E V / h X S n D 2 F Q y a M M 6 i a J i Y l x b U q F R i i G F s u / O f h J / o I Q R d 0 c 7 z 1 n u P d x u 2 P a 1 5 V 3 l a 1 R j U 7 I j A b E k 1 o 0 u d J F Q j p 7 8 h c k Z b j j 4 s w L 6 Q 2 y N n F v 8 o S U 1 l 5 i A O c c d R F t 2 g L C I J j B M d v u R S l r T j 6 y + i / 7 S h v L t Z C E 4 e E 1 h o V 0 O a d R O E x C m D r M l P 7 y k Y 3 0 p 8 R V V 9 m u l S y X / n q D M E W E 9 w X 2 B F B L A w Q U A A I A C A A j e G J T 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3 h i U y i K R 7 g O A A A A E Q A A A B M A H A B G b 3 J t d W x h c y 9 T Z W N 0 a W 9 u M S 5 t I K I Y A C i g F A A A A A A A A A A A A A A A A A A A A A A A A A A A A C t O T S 7 J z M 9 T C I b Q h t Y A U E s B A i 0 A F A A C A A g A I 3 h i U 2 u x d v + j A A A A 9 Q A A A B I A A A A A A A A A A A A A A A A A A A A A A E N v b m Z p Z y 9 Q Y W N r Y W d l L n h t b F B L A Q I t A B Q A A g A I A C N 4 Y l M P y u m r p A A A A O k A A A A T A A A A A A A A A A A A A A A A A O 8 A A A B b Q 2 9 u d G V u d F 9 U e X B l c 1 0 u e G 1 s U E s B A i 0 A F A A C A A g A I 3 h i U 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M Q 2 g b 6 r 7 u F C k w k f 8 f p f f u U A A A A A A g A A A A A A A 2 Y A A M A A A A A Q A A A A X G X X 1 C P F N d S w 8 G 2 3 Q O I r B w A A A A A E g A A A o A A A A B A A A A A 0 C H U L Q Q r h H D b A s e g m m 8 8 W U A A A A H D 5 N r p z 3 O 7 o 1 M j 1 P F 6 8 T u m E W 4 l a 5 A r q N j 8 5 M 4 8 z 2 p r Y n V T E E Z X Q l 7 8 G q f F i 7 + 4 U C 5 S / K x Y S l z z T b N Y f g 9 i o X 7 M 9 t S 1 a V m G I H X k z s 5 B p 8 5 E N F A A A A O I u j o + w 9 D G 5 o O L x v n n y F N 1 h f L t d < / D a t a M a s h u p > 
</file>

<file path=customXml/itemProps1.xml><?xml version="1.0" encoding="utf-8"?>
<ds:datastoreItem xmlns:ds="http://schemas.openxmlformats.org/officeDocument/2006/customXml" ds:itemID="{A7C8CCCF-E395-4737-A9D3-4948140939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6</vt:i4>
      </vt:variant>
    </vt:vector>
  </HeadingPairs>
  <TitlesOfParts>
    <vt:vector size="16" baseType="lpstr">
      <vt:lpstr>0 Titelblatt</vt:lpstr>
      <vt:lpstr>1 Energieeffizienz</vt:lpstr>
      <vt:lpstr>2 Klimaneutralität</vt:lpstr>
      <vt:lpstr>3 Klimaresilienzprüfung</vt:lpstr>
      <vt:lpstr>3.1 Ermittlung Klimarisiko</vt:lpstr>
      <vt:lpstr>3.2 Risikobewertung</vt:lpstr>
      <vt:lpstr>3.3 Anpassungspotionen</vt:lpstr>
      <vt:lpstr>zu 3.1 Info - Exposition</vt:lpstr>
      <vt:lpstr>zu 3.2 Info - Risikobewertung</vt:lpstr>
      <vt:lpstr>3.2 Info - Wahrscheinlichkeiten</vt:lpstr>
      <vt:lpstr>'0 Titelblatt'!Druckbereich</vt:lpstr>
      <vt:lpstr>'1 Energieeffizienz'!Druckbereich</vt:lpstr>
      <vt:lpstr>'2 Klimaneutralität'!Druckbereich</vt:lpstr>
      <vt:lpstr>'3 Klimaresilienzprüfung'!Druckbereich</vt:lpstr>
      <vt:lpstr>'3.1 Ermittlung Klimarisiko'!Druckbereich</vt:lpstr>
      <vt:lpstr>'3.2 Risikobewertung'!Druckbereich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Bangert, Armin [KEA-BW]</dc:creator>
  <cp:lastModifiedBy>TLUBN Schmidt, Mark</cp:lastModifiedBy>
  <cp:lastPrinted>2024-02-14T16:49:33Z</cp:lastPrinted>
  <dcterms:created xsi:type="dcterms:W3CDTF">2015-06-05T18:19:34Z</dcterms:created>
  <dcterms:modified xsi:type="dcterms:W3CDTF">2025-11-17T12:25:00Z</dcterms:modified>
</cp:coreProperties>
</file>